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UGYKLA_S\Biudzetas\Sprendimai\Sprendimai\2026 m\"/>
    </mc:Choice>
  </mc:AlternateContent>
  <xr:revisionPtr revIDLastSave="0" documentId="13_ncr:1_{2DAE2082-8C22-4EFA-8C99-A1B570C197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SIGNAVIMAI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8" i="1" l="1"/>
  <c r="C467" i="1" s="1"/>
  <c r="C464" i="1"/>
  <c r="C462" i="1"/>
  <c r="C460" i="1"/>
  <c r="C458" i="1"/>
  <c r="C455" i="1"/>
  <c r="C454" i="1" s="1"/>
  <c r="C448" i="1"/>
  <c r="C457" i="1" l="1"/>
  <c r="C452" i="1" l="1"/>
  <c r="C450" i="1"/>
  <c r="C419" i="1"/>
  <c r="C251" i="1"/>
  <c r="C447" i="1" l="1"/>
  <c r="C446" i="1" s="1"/>
  <c r="C719" i="1" l="1"/>
  <c r="C718" i="1" s="1"/>
  <c r="C717" i="1" s="1"/>
  <c r="C715" i="1"/>
  <c r="C713" i="1"/>
  <c r="C706" i="1"/>
  <c r="C705" i="1" s="1"/>
  <c r="C704" i="1" s="1"/>
  <c r="C700" i="1"/>
  <c r="C698" i="1"/>
  <c r="C694" i="1"/>
  <c r="C691" i="1"/>
  <c r="C688" i="1"/>
  <c r="C675" i="1"/>
  <c r="C670" i="1"/>
  <c r="C665" i="1"/>
  <c r="C660" i="1"/>
  <c r="C659" i="1" s="1"/>
  <c r="C644" i="1"/>
  <c r="C643" i="1" s="1"/>
  <c r="C640" i="1"/>
  <c r="C638" i="1"/>
  <c r="C634" i="1"/>
  <c r="C631" i="1"/>
  <c r="C628" i="1"/>
  <c r="C627" i="1" s="1"/>
  <c r="C625" i="1"/>
  <c r="C623" i="1"/>
  <c r="C619" i="1"/>
  <c r="C617" i="1"/>
  <c r="C614" i="1"/>
  <c r="C611" i="1"/>
  <c r="C607" i="1"/>
  <c r="C606" i="1" s="1"/>
  <c r="C604" i="1"/>
  <c r="C602" i="1"/>
  <c r="C598" i="1"/>
  <c r="C597" i="1" s="1"/>
  <c r="C584" i="1"/>
  <c r="C583" i="1" s="1"/>
  <c r="C579" i="1"/>
  <c r="C578" i="1" s="1"/>
  <c r="C563" i="1"/>
  <c r="C562" i="1" s="1"/>
  <c r="C554" i="1"/>
  <c r="C553" i="1" s="1"/>
  <c r="C552" i="1" s="1"/>
  <c r="C547" i="1"/>
  <c r="C546" i="1" s="1"/>
  <c r="C545" i="1" s="1"/>
  <c r="C542" i="1"/>
  <c r="C541" i="1" s="1"/>
  <c r="C524" i="1"/>
  <c r="C523" i="1" s="1"/>
  <c r="C519" i="1"/>
  <c r="C518" i="1" s="1"/>
  <c r="C505" i="1"/>
  <c r="C504" i="1" s="1"/>
  <c r="C490" i="1"/>
  <c r="C489" i="1" s="1"/>
  <c r="C488" i="1" s="1"/>
  <c r="C486" i="1"/>
  <c r="C485" i="1" s="1"/>
  <c r="C472" i="1"/>
  <c r="C471" i="1" s="1"/>
  <c r="C444" i="1"/>
  <c r="C442" i="1"/>
  <c r="C439" i="1"/>
  <c r="C436" i="1"/>
  <c r="C433" i="1"/>
  <c r="C430" i="1"/>
  <c r="C428" i="1"/>
  <c r="C425" i="1"/>
  <c r="C423" i="1"/>
  <c r="C421" i="1"/>
  <c r="C417" i="1"/>
  <c r="C415" i="1"/>
  <c r="C413" i="1"/>
  <c r="C411" i="1"/>
  <c r="C407" i="1"/>
  <c r="C405" i="1"/>
  <c r="C403" i="1"/>
  <c r="C401" i="1"/>
  <c r="C399" i="1"/>
  <c r="C397" i="1"/>
  <c r="C394" i="1"/>
  <c r="C392" i="1"/>
  <c r="C389" i="1"/>
  <c r="C387" i="1"/>
  <c r="C385" i="1"/>
  <c r="C383" i="1"/>
  <c r="C381" i="1"/>
  <c r="C378" i="1"/>
  <c r="C376" i="1"/>
  <c r="C373" i="1"/>
  <c r="C371" i="1"/>
  <c r="C369" i="1"/>
  <c r="C367" i="1"/>
  <c r="C365" i="1"/>
  <c r="C363" i="1"/>
  <c r="C361" i="1"/>
  <c r="C359" i="1"/>
  <c r="C357" i="1"/>
  <c r="C355" i="1"/>
  <c r="C353" i="1"/>
  <c r="C351" i="1"/>
  <c r="C349" i="1"/>
  <c r="C347" i="1"/>
  <c r="C345" i="1"/>
  <c r="C343" i="1"/>
  <c r="C341" i="1"/>
  <c r="C339" i="1"/>
  <c r="C337" i="1"/>
  <c r="C334" i="1"/>
  <c r="C332" i="1"/>
  <c r="C330" i="1"/>
  <c r="C328" i="1"/>
  <c r="C326" i="1"/>
  <c r="C324" i="1"/>
  <c r="C322" i="1"/>
  <c r="C318" i="1"/>
  <c r="C314" i="1"/>
  <c r="C312" i="1"/>
  <c r="C310" i="1"/>
  <c r="C308" i="1"/>
  <c r="C306" i="1"/>
  <c r="C304" i="1"/>
  <c r="C302" i="1"/>
  <c r="C300" i="1"/>
  <c r="C298" i="1"/>
  <c r="C296" i="1"/>
  <c r="C294" i="1"/>
  <c r="C292" i="1"/>
  <c r="C290" i="1"/>
  <c r="C288" i="1"/>
  <c r="C284" i="1"/>
  <c r="C279" i="1"/>
  <c r="C277" i="1"/>
  <c r="C275" i="1"/>
  <c r="C273" i="1"/>
  <c r="C271" i="1"/>
  <c r="C268" i="1"/>
  <c r="C265" i="1"/>
  <c r="C262" i="1"/>
  <c r="C259" i="1"/>
  <c r="C257" i="1"/>
  <c r="C255" i="1"/>
  <c r="C253" i="1"/>
  <c r="C249" i="1"/>
  <c r="C247" i="1"/>
  <c r="C245" i="1"/>
  <c r="C243" i="1"/>
  <c r="C240" i="1"/>
  <c r="C238" i="1"/>
  <c r="C236" i="1"/>
  <c r="C234" i="1"/>
  <c r="C232" i="1"/>
  <c r="C230" i="1"/>
  <c r="C227" i="1"/>
  <c r="C224" i="1"/>
  <c r="C222" i="1"/>
  <c r="C220" i="1"/>
  <c r="C218" i="1"/>
  <c r="C216" i="1"/>
  <c r="C213" i="1"/>
  <c r="C211" i="1"/>
  <c r="C209" i="1"/>
  <c r="C206" i="1"/>
  <c r="C204" i="1"/>
  <c r="C201" i="1"/>
  <c r="C199" i="1"/>
  <c r="C197" i="1"/>
  <c r="C193" i="1"/>
  <c r="C192" i="1" s="1"/>
  <c r="C191" i="1" s="1"/>
  <c r="C189" i="1"/>
  <c r="C187" i="1"/>
  <c r="C184" i="1"/>
  <c r="C182" i="1"/>
  <c r="C178" i="1"/>
  <c r="C177" i="1" s="1"/>
  <c r="C175" i="1"/>
  <c r="C173" i="1"/>
  <c r="C170" i="1"/>
  <c r="C169" i="1" s="1"/>
  <c r="C165" i="1"/>
  <c r="C163" i="1"/>
  <c r="C161" i="1"/>
  <c r="C159" i="1"/>
  <c r="C154" i="1"/>
  <c r="C153" i="1" s="1"/>
  <c r="C151" i="1"/>
  <c r="C149" i="1"/>
  <c r="C145" i="1"/>
  <c r="C144" i="1" s="1"/>
  <c r="C141" i="1"/>
  <c r="C139" i="1"/>
  <c r="C136" i="1"/>
  <c r="C133" i="1"/>
  <c r="C129" i="1"/>
  <c r="C128" i="1" s="1"/>
  <c r="C126" i="1"/>
  <c r="C124" i="1"/>
  <c r="C121" i="1"/>
  <c r="C120" i="1" s="1"/>
  <c r="C117" i="1"/>
  <c r="C115" i="1"/>
  <c r="C113" i="1"/>
  <c r="C110" i="1"/>
  <c r="C107" i="1"/>
  <c r="C106" i="1" s="1"/>
  <c r="C104" i="1"/>
  <c r="C101" i="1"/>
  <c r="C98" i="1"/>
  <c r="C97" i="1" s="1"/>
  <c r="C93" i="1"/>
  <c r="C90" i="1"/>
  <c r="C88" i="1"/>
  <c r="C86" i="1"/>
  <c r="C83" i="1"/>
  <c r="C82" i="1" s="1"/>
  <c r="C80" i="1"/>
  <c r="C78" i="1"/>
  <c r="C75" i="1"/>
  <c r="C74" i="1" s="1"/>
  <c r="C71" i="1"/>
  <c r="C69" i="1"/>
  <c r="C67" i="1"/>
  <c r="C64" i="1"/>
  <c r="C61" i="1"/>
  <c r="C60" i="1" s="1"/>
  <c r="C58" i="1"/>
  <c r="C57" i="1" s="1"/>
  <c r="C53" i="1"/>
  <c r="C52" i="1" s="1"/>
  <c r="C49" i="1"/>
  <c r="C46" i="1"/>
  <c r="C44" i="1"/>
  <c r="C41" i="1"/>
  <c r="C38" i="1"/>
  <c r="C35" i="1"/>
  <c r="C34" i="1" s="1"/>
  <c r="C32" i="1"/>
  <c r="C31" i="1" s="1"/>
  <c r="C28" i="1"/>
  <c r="C27" i="1" s="1"/>
  <c r="C19" i="1"/>
  <c r="C18" i="1" s="1"/>
  <c r="C17" i="1" s="1"/>
  <c r="C11" i="1"/>
  <c r="C10" i="1" s="1"/>
  <c r="C9" i="1" s="1"/>
  <c r="C317" i="1" l="1"/>
  <c r="C410" i="1"/>
  <c r="C196" i="1"/>
  <c r="C712" i="1"/>
  <c r="C711" i="1" s="1"/>
  <c r="C123" i="1"/>
  <c r="C622" i="1"/>
  <c r="C561" i="1"/>
  <c r="C664" i="1"/>
  <c r="C663" i="1" s="1"/>
  <c r="C63" i="1"/>
  <c r="C51" i="1" s="1"/>
  <c r="C172" i="1"/>
  <c r="C601" i="1"/>
  <c r="C642" i="1"/>
  <c r="C181" i="1"/>
  <c r="C470" i="1"/>
  <c r="C522" i="1"/>
  <c r="C100" i="1"/>
  <c r="C630" i="1"/>
  <c r="C148" i="1"/>
  <c r="C697" i="1"/>
  <c r="C696" i="1" s="1"/>
  <c r="C85" i="1"/>
  <c r="C582" i="1"/>
  <c r="C37" i="1"/>
  <c r="C26" i="1" s="1"/>
  <c r="C380" i="1"/>
  <c r="C132" i="1"/>
  <c r="C287" i="1"/>
  <c r="C503" i="1"/>
  <c r="C610" i="1"/>
  <c r="C158" i="1"/>
  <c r="C674" i="1"/>
  <c r="C673" i="1" s="1"/>
  <c r="C77" i="1"/>
  <c r="C109" i="1"/>
  <c r="C215" i="1"/>
  <c r="C119" i="1" l="1"/>
  <c r="C621" i="1"/>
  <c r="C143" i="1"/>
  <c r="C600" i="1"/>
  <c r="C96" i="1"/>
  <c r="C73" i="1"/>
  <c r="C168" i="1"/>
  <c r="C195" i="1"/>
  <c r="C721" i="1" l="1"/>
</calcChain>
</file>

<file path=xl/sharedStrings.xml><?xml version="1.0" encoding="utf-8"?>
<sst xmlns="http://schemas.openxmlformats.org/spreadsheetml/2006/main" count="751" uniqueCount="251">
  <si>
    <t>Iš viso</t>
  </si>
  <si>
    <t xml:space="preserve">        3.1.1.2. Skuodo rajono kultūros centro veiklos organizavimo užtikrinimas</t>
  </si>
  <si>
    <t xml:space="preserve">            1102.0 Savivaldybės biudžeto lėšos savarankiškoms funkcijoms vykdyti</t>
  </si>
  <si>
    <t xml:space="preserve">            1102.I Lėšos investicijoms</t>
  </si>
  <si>
    <t xml:space="preserve">            1102.KT Kitoms savivaldybės biudžeto lėšos savarankiškoms funkcijoms vykdyti</t>
  </si>
  <si>
    <t xml:space="preserve">            1301.1 Pajamos už teikiamas paslaugas</t>
  </si>
  <si>
    <t xml:space="preserve">            1301.3 Pajamos už ilgalaikio ir trumpalaikio materialiojo turto nuomą</t>
  </si>
  <si>
    <t xml:space="preserve">        3.1.1.1. Skuodo rajono savivaldybės R. Granausko viešosios bibliotekos veiklos organizavimo užtikrinimas</t>
  </si>
  <si>
    <t xml:space="preserve">            2401 Lėšos, gautos pagal LRV nutarimus (tikslinės)</t>
  </si>
  <si>
    <t xml:space="preserve">188666184 Skuodo miesto seniūnija </t>
  </si>
  <si>
    <t xml:space="preserve">    2. SOCIALINĖS PARAMOS IR SVEIKATOS APSAUGOS PASLAUGŲ KOKYBĖS IR PRIEINAMUMO UŽTIKRINIMAS</t>
  </si>
  <si>
    <t xml:space="preserve">        2.1.4.2. Socialinio būsto ir savivaldybės būstų fondų plėtros programos įgyvendinimas </t>
  </si>
  <si>
    <t xml:space="preserve">        3.1.1.9. Skuodo miesto ir rajono šventinių renginių organizavimas </t>
  </si>
  <si>
    <t xml:space="preserve">    4. VALDYMO IR PAGRINDINIŲ FUNKCIJŲ VYKDYMAS</t>
  </si>
  <si>
    <t xml:space="preserve">        4.1.1.2. Seniūnijų veiklos užtikrinimas </t>
  </si>
  <si>
    <t xml:space="preserve">    6. INFRASTRUKTŪROS IR INVESTICIJŲ PLĖTRA</t>
  </si>
  <si>
    <t xml:space="preserve">        6.1.1.1. Gatvių apšvietimo užtikrinimas seniūnijose </t>
  </si>
  <si>
    <t xml:space="preserve">        6.1.1.2. Komunalinio ūkio plėtra seniūnijose </t>
  </si>
  <si>
    <t xml:space="preserve">        6.1.1.6. Kapinių (veikiančių ir neveikiančių) tvarkymo ir priežiūros užtikrinimas  seniūnijose </t>
  </si>
  <si>
    <t xml:space="preserve">        6.2.1.29. Skuodo miesto šiaurinio kvartalo kompleksinis sutvarkymas</t>
  </si>
  <si>
    <t xml:space="preserve">        6.2.2.6. Kelių priežiūros ir plėtros programos įgyvendinimas</t>
  </si>
  <si>
    <t xml:space="preserve">188666227 Skuodo seniūnija </t>
  </si>
  <si>
    <t xml:space="preserve">188666412 Barstyčių seniūnija </t>
  </si>
  <si>
    <t xml:space="preserve">        3.1.1.12. Seniūnijų patalpose esančių bibliotekų išlaikymas </t>
  </si>
  <si>
    <t xml:space="preserve">188666565 Mosėdžio seniūnija </t>
  </si>
  <si>
    <t xml:space="preserve">188687164 Lenkimų seniūnija </t>
  </si>
  <si>
    <t xml:space="preserve">188687545 Ylakių seniūnija </t>
  </si>
  <si>
    <t xml:space="preserve">188687698 Notėnų seniūnija </t>
  </si>
  <si>
    <t xml:space="preserve">        4.1.1.4. Kontrolės ir audito tarnybos veiklos užtikrinimas</t>
  </si>
  <si>
    <t xml:space="preserve">188751834 Skuodo rajono savivaldybės administracija </t>
  </si>
  <si>
    <t xml:space="preserve">    1. UGDYMO IR SPORTO PASLAUGŲ KOKYBĖS IR PRIEINAMUMO UŽTIKRINIMAS</t>
  </si>
  <si>
    <t xml:space="preserve">        1.1.2.2. Neformaliojo vaikų švietimo programų įgyvendinimas </t>
  </si>
  <si>
    <t xml:space="preserve">        1.1.3.1. Skuodo amatų ir paslaugų mokyklos veiklos organizavimo užtikrinimas</t>
  </si>
  <si>
    <t xml:space="preserve">        1.2.1.1. Mokyklinių autobusų eksploatacijos užtikrinimas </t>
  </si>
  <si>
    <t xml:space="preserve">        1.2.3.1. Mokymo lėšų rezervas </t>
  </si>
  <si>
    <t xml:space="preserve">            2111.0 Mokinio krepšelio lėšos</t>
  </si>
  <si>
    <t xml:space="preserve">        1.2.6.11. Bendradarbiavimo kultūros formavimas kaip prielaida kokybiškam įtraukiojo ugdymo organizavimui</t>
  </si>
  <si>
    <t xml:space="preserve">            2402 Valstybės biudžeto lėšos ES projektams</t>
  </si>
  <si>
    <t xml:space="preserve">            3305 Kiti</t>
  </si>
  <si>
    <t xml:space="preserve">        1.2.6.6. Klaipėdos regiono plėtros plano švietimo srities projektų įgyvendinimas</t>
  </si>
  <si>
    <t xml:space="preserve">        1.2.7.1. ES struktūrinių fondų ir kitų finansavimo šaltinių projektų vykdymas</t>
  </si>
  <si>
    <t xml:space="preserve">            1201 Skolintos lėšos (kofinansavimui)</t>
  </si>
  <si>
    <t xml:space="preserve">        1.3.1.1. Švietimo renginių organizavimas ir rėmimas</t>
  </si>
  <si>
    <t xml:space="preserve">        1.3.2.1. Vaikų, mokinių ir studentų skatinimas ir rėmimas</t>
  </si>
  <si>
    <t xml:space="preserve">        1.4.1.2. Sporto ir fizinio aktyvumo iniciatyvų skatinimas projektų metodu</t>
  </si>
  <si>
    <t xml:space="preserve">        2.1.2.6. Socialinių išmokų skyrimas ir mokėjimas</t>
  </si>
  <si>
    <t xml:space="preserve">        2.1.2.7. Būsto šildymo išlaidų, geriamojo vandens išlaidų ir karšto vandens išlaidų kompensavimas</t>
  </si>
  <si>
    <t xml:space="preserve">        2.1.2.8. Laidojimo pašalpos mokėjimas </t>
  </si>
  <si>
    <t xml:space="preserve">            2121.0 Lėšos valstybinėms (valstybės perduotoms savivaldybėms) funkcijoms atlikti</t>
  </si>
  <si>
    <t xml:space="preserve">        2.1.2.9. Socialinė parama mokinio reikmėms įsigyti</t>
  </si>
  <si>
    <t xml:space="preserve">        2.1.3.1. Būsto ir aplinkos pritaikymas asmenims su negalia</t>
  </si>
  <si>
    <t xml:space="preserve">        2.1.3.10. Vaikų dienos centrų veiklos užtikrinimas</t>
  </si>
  <si>
    <t xml:space="preserve">        2.1.3.11. Asmeninės pagalbos gyventojams su negalia teikimas</t>
  </si>
  <si>
    <t xml:space="preserve">        2.1.3.13. Asmenų su negalia reikalų koordinavimas</t>
  </si>
  <si>
    <t xml:space="preserve">        2.1.3.14. Laikino atokvėpio paslaugų teikimas</t>
  </si>
  <si>
    <t xml:space="preserve">        2.1.3.2. Socialinių globos paslaugų iš globos įstaigų pirkimas </t>
  </si>
  <si>
    <t xml:space="preserve">        2.1.3.4. Asmenų su sunkia negalia socialinės globos organizavimas </t>
  </si>
  <si>
    <t xml:space="preserve">        2.1.3.5. Akredituotos socialinės reabilitacijos bendruomenėje organizavimas ir teikimas</t>
  </si>
  <si>
    <t xml:space="preserve">        2.1.3.8. Projekto „Paslaugų šeimai kompleksinis organizavimas ir teikimas“ įgyvendinimas</t>
  </si>
  <si>
    <t xml:space="preserve">        2.1.3.9. Tėvų globos netekusių vaikų laikinosios globos (rūpybos) šeimoje ir globėjų veiklos organizavimas</t>
  </si>
  <si>
    <t xml:space="preserve">        2.1.4.1. Darbo rinkos politikos rengimas ir įgyvendinimas </t>
  </si>
  <si>
    <t xml:space="preserve">        2.1.4.5. Klaipėdos regiono plėtros plano socialinės srities projektų  įgyvendinimas</t>
  </si>
  <si>
    <t xml:space="preserve">        2.1.5.1. Tikslinių grupių gyventojų socialinių įgūdžių ugdymas, palaikymas ir atkūrimas</t>
  </si>
  <si>
    <t xml:space="preserve">        2.1.6.1. Socialinės paramos priemonių įgyvendinimas</t>
  </si>
  <si>
    <t xml:space="preserve">        2.1.7.2. Smurto artimoje aplinkoje prevencijos priemonių įgyvendinimas</t>
  </si>
  <si>
    <t xml:space="preserve">            1102.1 Mokyklos aplinkai finansuoti </t>
  </si>
  <si>
    <t xml:space="preserve">        2.2.1.10. Projekto „Skuodo rajono savivaldybės sveikatos centro veiklos modelio diegimas“ įgyvendinimas</t>
  </si>
  <si>
    <t xml:space="preserve">        2.2.1.11. Mobilios komandos teikiamų paslaugų kokybės ir prieinamumo gerinimas Skuodo rajono savivaldybėje</t>
  </si>
  <si>
    <t xml:space="preserve">        2.2.1.12. Projekto „Sveikatos specialistų rengimas, pritraukimas“ įgyvendinimas</t>
  </si>
  <si>
    <t xml:space="preserve">        2.2.1.13. Projekto „Sveikatos centro sudėtyje teikiamų sveikatos priežiūros paslaugų infrastruktūros modernizavimas“ įgyvendinimas</t>
  </si>
  <si>
    <t xml:space="preserve">        2.2.1.3. Dotacija UAB „Skuodo vandenys“ Higienos ir sveikatingumo centro veiklos nuostoliams padengti</t>
  </si>
  <si>
    <t xml:space="preserve">        2.2.1.4. Mirusių asmenų pervežimas medicinininės patologinės anatomijos tyrimams atlikti</t>
  </si>
  <si>
    <t xml:space="preserve">        2.2.1.8. Medicinos paslaugų prieinamumo didinimas</t>
  </si>
  <si>
    <t xml:space="preserve">        2.2.1.9. Neveiksnių asmenų būklės peržiūrėjimo komisijos darbo organizavimas</t>
  </si>
  <si>
    <t xml:space="preserve">        2.2.2.1. Visuomenės sveikatos priežiūros funkcijų vykdymas </t>
  </si>
  <si>
    <t xml:space="preserve">            2121.4 Mokinių visuomenės sveikatos priežiūra</t>
  </si>
  <si>
    <t xml:space="preserve">            2121.6 Užtikrinti savižudybių prevencijos prioritetų nustatymo ilgojo ir trumpojo laikotarpių savižudybių prevencijos priemonių ir joms įgyvendinti reikiamo finansavimo planavimą</t>
  </si>
  <si>
    <t xml:space="preserve">        2.3.1.1. ES struktūrinių ir kitų finansavimo šaltinių projektų vykdymas</t>
  </si>
  <si>
    <t xml:space="preserve">        3.1.1.4. Rajono įvaizdžio kūrimas ir palaikymas </t>
  </si>
  <si>
    <t xml:space="preserve">        3.1.2.1. Kultūros paveldo objektų tvarkymas </t>
  </si>
  <si>
    <t xml:space="preserve">        3.2.1.1. Turizmo skatinimo priemonių įgyvendinimas </t>
  </si>
  <si>
    <t xml:space="preserve">        3.2.1.5. Vaclovo Into akmenų muziejaus rėmimas</t>
  </si>
  <si>
    <t xml:space="preserve">        3.4.1.6. Jaunimo savanoriškos veiklos skatinimas</t>
  </si>
  <si>
    <t xml:space="preserve">        3.4.1.7. Jaunimo ir jaunų šeimų motyvavimo programa </t>
  </si>
  <si>
    <t xml:space="preserve">        3.4.1.8. Šeimos stiprinimo programos priemonių įgyvendinimas</t>
  </si>
  <si>
    <t xml:space="preserve">        3.4.2.1. Programos "Renkuosi Skuodą" įgyvendinimas</t>
  </si>
  <si>
    <t xml:space="preserve">        3.5.1.2. Organizacijų aktyvinimas ir projektinės veiklos skatinimas</t>
  </si>
  <si>
    <t xml:space="preserve">        3.5.1.4. Religinių bendruomenių iniciatyvų skatinimas </t>
  </si>
  <si>
    <t xml:space="preserve">        3.5.1.5. Sodininkų bendrijos specialiosios rėmimo programos įgyvendinimas</t>
  </si>
  <si>
    <t xml:space="preserve">        3.5.1.6. Dalyvaujamojo biudžeto idėjų įgyvendinimas</t>
  </si>
  <si>
    <t xml:space="preserve">        3.6.1.1. ES struktūrinių ir kitų finansavimo šaltinių projektų vykdymas</t>
  </si>
  <si>
    <t xml:space="preserve">        4.1.1.1. Savivaldybės administracijos veiklos užtikrinimas </t>
  </si>
  <si>
    <t xml:space="preserve">        4.1.1.10. Dalyvavimas projekte „Klaipėdos regiono pasiekiamumo didinimas“</t>
  </si>
  <si>
    <t xml:space="preserve">        4.1.1.15. Dalyvavimas Klaipėdos regiono ir regiono plėtros tarybos veikloje</t>
  </si>
  <si>
    <t xml:space="preserve">        4.1.1.3. Savivaldybės tarybos veiklos užtikrinimas</t>
  </si>
  <si>
    <t xml:space="preserve">        4.1.1.5. Mero fondas</t>
  </si>
  <si>
    <t xml:space="preserve">        4.1.1.7. Rinkimų organizavimas </t>
  </si>
  <si>
    <t xml:space="preserve">        4.1.1.8. Civilinės būklės aktų registravimas </t>
  </si>
  <si>
    <t xml:space="preserve">        4.1.1.9. Dalyvavimas asociacijų veikloje</t>
  </si>
  <si>
    <t xml:space="preserve">        4.1.2.1. Gyventojų registro tvarkymas ir duomenų valstybės registrui teikimas</t>
  </si>
  <si>
    <t xml:space="preserve">        4.1.2.10. Jaunimo teisių apsaugos funkcijų vykdymas</t>
  </si>
  <si>
    <t xml:space="preserve">        4.1.2.11. Gyvenamosios vietos deklaravimo funkcijų vykdymas</t>
  </si>
  <si>
    <t xml:space="preserve">        4.1.2.12. Pirminės teisinės pagalbos teikimas</t>
  </si>
  <si>
    <t xml:space="preserve">        4.1.2.13. Darbo rinkos politikos priemonių ir gyventojų užimtumo programų rengimo ir įgyvendinimo administravimas </t>
  </si>
  <si>
    <t xml:space="preserve">        4.1.2.14. Socialinės paramos mokiniams administravimas </t>
  </si>
  <si>
    <t xml:space="preserve">        4.1.2.15. Duomenų teikimas valstybės suteiktos pagalbos registrui</t>
  </si>
  <si>
    <t xml:space="preserve">        4.1.2.17. Socialinių paslaugų administravimas (asmenims su sunkia negalia)</t>
  </si>
  <si>
    <t xml:space="preserve">        4.1.2.18. Savivaldybei priskirtos valstybinės žemės ir kito valstybės turto valdymas, naudojimas ir disponavimas juo patikėjimo teise</t>
  </si>
  <si>
    <t xml:space="preserve">        4.1.2.2. Civilinės būklės aktų registravimas </t>
  </si>
  <si>
    <t xml:space="preserve">        4.1.2.20. Būsto nuomos ar išperkamosios būsto nuomos mokesčių dalies kompensacijų administravimas</t>
  </si>
  <si>
    <t xml:space="preserve">        4.1.2.22. Paslaugų, teikiamų vaikams su specialiaisiais poreikiais, koordinavimas</t>
  </si>
  <si>
    <t xml:space="preserve">        4.1.2.3. Civilinės saugos organizavimas </t>
  </si>
  <si>
    <t xml:space="preserve">        4.1.2.4. Socialinių išmokų ir kompensacijų skaičiavimo ir mokėjimo administravimo išlaidų finansavimas</t>
  </si>
  <si>
    <t xml:space="preserve">        4.1.2.5. Valstybinės kalbos vartojimo ir taisyklingumo kontrolės vykdymas</t>
  </si>
  <si>
    <t xml:space="preserve">        4.1.2.6. Žemės ūkio funkcijų vykdymas </t>
  </si>
  <si>
    <t xml:space="preserve">        4.1.2.7. Archyvinių dokumentų tvarkymas</t>
  </si>
  <si>
    <t xml:space="preserve">        4.1.2.8. Mobilizacijos administravimo funkcijų vykdymas</t>
  </si>
  <si>
    <t xml:space="preserve">        4.1.4.1. Savivaldybės mero  rezervas</t>
  </si>
  <si>
    <t xml:space="preserve">        4.1.4.2. Nepaskirstytų lėšų rezervas</t>
  </si>
  <si>
    <t xml:space="preserve">        4.1.4.4. Trūkstamų specialistų motyvavimo programos įgyvendinimas</t>
  </si>
  <si>
    <t xml:space="preserve">        4.2.1.1. Paskolos, palūkanų, kitų skolinių ir neskolinių įsipareigojimų vykdymas</t>
  </si>
  <si>
    <t xml:space="preserve">        4.3.1.2. Žemės sklypų formavimas ir kadastriniai matavimai</t>
  </si>
  <si>
    <t xml:space="preserve">        4.3.1.3. Turto inventorizacija ir vertinimas</t>
  </si>
  <si>
    <t xml:space="preserve">        4.3.3.1. ES struktūrinių fondų ir kitų finansavimo šaltinių projektų vykdymas </t>
  </si>
  <si>
    <t xml:space="preserve">    5. TVARIOS VEIKLOS, SAUGIOS APLINKOS UŽTIKRINIMAS BEI VERSLO IR ŽEMĖS ŪKIO PLĖTRA</t>
  </si>
  <si>
    <t xml:space="preserve">        5.1.1.1. Verslumo iniciatyvų skatinimas </t>
  </si>
  <si>
    <t xml:space="preserve">        5.1.1.2. Žemės ūkio ir kaimo plėtros iniciatyvų skatinimas</t>
  </si>
  <si>
    <t xml:space="preserve">        5.1.1.6. Klaipėdos regiono plėtros plano verslo funkcinės zonos projektų įgyvendinimas</t>
  </si>
  <si>
    <t xml:space="preserve">        5.1.2.1. Žemės ūkio skyriui priskirtų valstybės deleguotų funkcijų vykdymo užtikrinimas</t>
  </si>
  <si>
    <t xml:space="preserve">        5.1.3.2. Melioracijos sistemų remontas ir priežiūra</t>
  </si>
  <si>
    <t xml:space="preserve">        5.2.1.1. Savivaldybės aplinkos apsaugos rėmimo specialiosios programos įgyvendinimas </t>
  </si>
  <si>
    <t xml:space="preserve">            1302 Aplinkos apsaugos rėmimo specialioji programa</t>
  </si>
  <si>
    <t xml:space="preserve">        5.2.1.2. Komunalinių atliekų surinkimo iš atliekų turėtojų ir atliekų tvarkymo veiklos užtikrinimas </t>
  </si>
  <si>
    <t xml:space="preserve">            1104 Komunalinių atliekų surinkimui ir tvarkymui </t>
  </si>
  <si>
    <t xml:space="preserve">        5.2.1.4. Aplinkos taršos mažinimo priemonių įgyvendinimas</t>
  </si>
  <si>
    <t xml:space="preserve">            2410 Kitos pagal sutartis</t>
  </si>
  <si>
    <t xml:space="preserve">        5.2.1.6. Vandens telkinių valymas ir priežiūra</t>
  </si>
  <si>
    <t xml:space="preserve">        5.2.1.7. Želdynų apsaugos, apskaitos ir tvarkymo priemonių įgyvendinimas</t>
  </si>
  <si>
    <t xml:space="preserve">        5.2.1.8. Klaipėdos regiono plėtros plano aplinkosaugos srities projektų įgyvendinimas</t>
  </si>
  <si>
    <t xml:space="preserve">        5.3.2.1. Nusikalstamumo prevencinių priemonių įgyvendinimas</t>
  </si>
  <si>
    <t xml:space="preserve">        5.4.1.1. ES struktūrinių fondų ir kitų finansavimo šaltinių projektų vykdymas </t>
  </si>
  <si>
    <t xml:space="preserve">        6.1.1.4. Biudžetinių įstaigų elektros ūkio techninės priežiūros vykdymas</t>
  </si>
  <si>
    <t xml:space="preserve">        6.1.1.5 Nepaskirstytų lėšų rezervas</t>
  </si>
  <si>
    <t xml:space="preserve">        6.1.2.1. Lengvatinio keleivių vežimo kompensavimas </t>
  </si>
  <si>
    <t xml:space="preserve">        6.1.2.2. Nuostolių, susidariusių dėl būtinų keleivių transporto paslaugų teikimo, kompensavimas </t>
  </si>
  <si>
    <t xml:space="preserve">        6.1.3.6. Vandentiekio ir nuotekų tinklų infrastruktūros tvarkymas</t>
  </si>
  <si>
    <t xml:space="preserve">        6.2.1.23. Daugiabučių gyvenamųjų namų atnaujinimo (modernizavimo) skatinimas ir energinio efektyvumo didinimas</t>
  </si>
  <si>
    <t xml:space="preserve">        6.2.1.27. Projekto „Mosėdžio miestelio bendruomeninės infrastruktūros atnaujinimas“ įgyvendinimas </t>
  </si>
  <si>
    <t xml:space="preserve">        6.2.1.30. Rajonui svarbių ir perspektyvių teritorijų pritaikymas gyventojų poreikiams</t>
  </si>
  <si>
    <t xml:space="preserve">        6.2.1.33. Savivaldybės infrastruktūros plėtros įmokų panaudojimas</t>
  </si>
  <si>
    <t xml:space="preserve">            1301.5 Prioritetinės inžinerinės infrastruktūros plėtros įmokos</t>
  </si>
  <si>
    <t xml:space="preserve">            1301.7 Neprioritetinės inžinerinės infrastruktūros plėtros įmokos</t>
  </si>
  <si>
    <t xml:space="preserve">        6.2.1.35.1. Projekto „Skuodo rajono unikalios skaitmeninės kapinių duomenų bazės sukūrimas, jos atvėrimas gyventojams ir laidojimo viešųjų paslaugų bei duomenų administravimo procesų skaitmeninimas“ rengimas ir įgyvendinimas</t>
  </si>
  <si>
    <t xml:space="preserve">        6.2.2.28. Projekto "Skuodo rajono bevariklio transporto infrastruktūros įrengimas Skuodo miesto Mosėdžio gatvėje" įgyvendinimas</t>
  </si>
  <si>
    <t xml:space="preserve">            2405 Kelių priežiūros ir plėtros programos lėšos</t>
  </si>
  <si>
    <t xml:space="preserve">        6.2.3.23. Sporto komplekso statyba</t>
  </si>
  <si>
    <t xml:space="preserve">        6.2.5.1. ES struktūrinių fondų ir kitų finansavimo šaltinių projektų vykdymas </t>
  </si>
  <si>
    <t xml:space="preserve">        1.1.1.1. Ugdymo proceso organizavimas ir vykdymas lopšeliuose-darželiuose </t>
  </si>
  <si>
    <t xml:space="preserve">            1102.2 Savivaldybės biudžeto lėšos ugdymo procesui organizuoti ir valdyti</t>
  </si>
  <si>
    <t xml:space="preserve">            1102.3 Savivaldybės biudžeto lėšos švietimo pagalbai</t>
  </si>
  <si>
    <t xml:space="preserve">            1301.2 Įmokos už išlaikymą švietimo, socialinės apsaugos ir kitose įstaigose</t>
  </si>
  <si>
    <t xml:space="preserve">            2111.1 Mokymo lėšos ugdymo planui įgyvendinti</t>
  </si>
  <si>
    <t xml:space="preserve">            2111.2 Mokymo lėšos ugdymo procesui organizuoti ir valdyti</t>
  </si>
  <si>
    <t xml:space="preserve">            2111.3 Mokymo lėšos švietimo pagalbai</t>
  </si>
  <si>
    <t xml:space="preserve">            2401.KT Lėšos, gautos pagal LRV nutarimus (tikslinės) KT. </t>
  </si>
  <si>
    <t xml:space="preserve">        2.1.2.10. Įsigytų maisto produktų išlaidų apmokėjimas</t>
  </si>
  <si>
    <t xml:space="preserve">190892856 Skuodo Bartuvos progimnazija </t>
  </si>
  <si>
    <t xml:space="preserve">        1.1.1.2. Ugdymo proceso organizavimas ir vykdymas pagrindinėse mokyklose ir progimnazijose </t>
  </si>
  <si>
    <t xml:space="preserve">            2111.4 Mokymo lėšos bibliotekininkėms</t>
  </si>
  <si>
    <t xml:space="preserve">            2111.5 Mokymo lėšos skaitmeninio ugdymo plėtrai</t>
  </si>
  <si>
    <t xml:space="preserve">            2111.6 Mokymo lėšos mokymosi pagalbai</t>
  </si>
  <si>
    <t xml:space="preserve">        1.1.1.3. Ugdymo proceso organizavimas ir vykdymas gimnazijose </t>
  </si>
  <si>
    <t xml:space="preserve">            1102.7 Neužpildytiems komplektams finansuoti</t>
  </si>
  <si>
    <t xml:space="preserve">190898695 Skuodo muziejus </t>
  </si>
  <si>
    <t xml:space="preserve">        3.1.1.6. Skuodo muziejaus veiklos organizavimo užtikrinimas</t>
  </si>
  <si>
    <t xml:space="preserve">191646028 Skuodo meno mokykla </t>
  </si>
  <si>
    <t xml:space="preserve">        1.1.2.1. Skuodo Meno mokyklos veiklos organizavimo užtikrinimas</t>
  </si>
  <si>
    <t xml:space="preserve">            1102.4 Neformaliojo vaikų švietimo programų įgyvendinimas</t>
  </si>
  <si>
    <t>195175171 Skuodo Pranciškaus Žadeikio gimnazija</t>
  </si>
  <si>
    <t xml:space="preserve">288666370 Aleksandrijos seniūnija </t>
  </si>
  <si>
    <t xml:space="preserve">288687350 Šačių seniūnija </t>
  </si>
  <si>
    <t xml:space="preserve">        1.1.2.4. Skuodo rajono savivaldybės kūno kultūros ir sporto centro veiklos organizavimo užtikrinimas</t>
  </si>
  <si>
    <t xml:space="preserve">        1.4.1.1. Fizinio aktyvumo veiklų suaugusiems rajono gyventojams organizavimas</t>
  </si>
  <si>
    <t xml:space="preserve">300620342 Skuodo socialinių paslaugų šeimai centras </t>
  </si>
  <si>
    <t xml:space="preserve">        2.1.1.2. Skuodo socialinių paslaugų šeimai centro veiklos užtikrinimas </t>
  </si>
  <si>
    <t xml:space="preserve">            1102.5 Socialinei globai teikti (BLD)</t>
  </si>
  <si>
    <t xml:space="preserve">            1102.6 Socialinei globai teikti (KLD)</t>
  </si>
  <si>
    <t xml:space="preserve">            2121.1 Socialinė globa asmenims su sunkia negalia centre</t>
  </si>
  <si>
    <t xml:space="preserve">            2121.2 Socialinė globa asmenims su sunkia negalia asmens namuose</t>
  </si>
  <si>
    <t xml:space="preserve">            2121.3 Atvejo vadybos ir pagalbos šeimoms organizavimas</t>
  </si>
  <si>
    <t xml:space="preserve">        1.1.2.3. Neformaliojo suaugusiųjų švietimo programų įgyvendinimo užtikrinimas</t>
  </si>
  <si>
    <t xml:space="preserve">        1.1.4.1. Skuodo pedagoginės psichologinės tarnybos veiklos organizavimo užtikrinimas</t>
  </si>
  <si>
    <t xml:space="preserve">304091057 Skuodo atviras jaunimo centras </t>
  </si>
  <si>
    <t xml:space="preserve">        3.4.1.4. Skuodo atviro jaunimo centro veiklos ir mobiliojo darbo su jaunimu užtikrinimas </t>
  </si>
  <si>
    <t xml:space="preserve">        5.3.1.1. Skuodo rajono savivaldybės priešgaisrinės tarnybos veiklos užtikrinimas</t>
  </si>
  <si>
    <t xml:space="preserve">        5.3.2.4. Saugios kaimynystės principų įgyvendinimas</t>
  </si>
  <si>
    <t xml:space="preserve">        4.1.4.3. Skuodo rajono biudžetinių įstaigų buhalterinės apskaitos tvarkymo centro veiklos užtikrinimas</t>
  </si>
  <si>
    <t>IŠ VISO</t>
  </si>
  <si>
    <t xml:space="preserve">                                                       PATVIRTINTA</t>
  </si>
  <si>
    <t xml:space="preserve">                                                       Skuodo rajono savivaldybės tarybos</t>
  </si>
  <si>
    <t>Eurais</t>
  </si>
  <si>
    <t xml:space="preserve">                                                       2026 m. vasario   d. sprendimu Nr. T9-</t>
  </si>
  <si>
    <t>SKUODO RAJONO SAVIVALDYBĖS 2026 METŲ BIUDŽETO ASIGNAVIMAI</t>
  </si>
  <si>
    <t>Eil. Nr.</t>
  </si>
  <si>
    <t>Asignavimų valdytojo ir programos (priemonės) pavadinimas</t>
  </si>
  <si>
    <t xml:space="preserve">        6.1.2.6. Klaipėdos regiono viešojo transporto paslaugų funkcinės zonos projektų įgyvendinimas</t>
  </si>
  <si>
    <t>304965663 Skuodo rajono biudžetinių įstaigų buhalterinės apskaitos tvarkymo centras</t>
  </si>
  <si>
    <t>12.</t>
  </si>
  <si>
    <t xml:space="preserve">188751834 Skuodo rajono savivaldybės administracijos Biudžeto valdymo skyrius (asignavimų valdytojas Meras) </t>
  </si>
  <si>
    <t xml:space="preserve">            2111.0 Mokymo lėšos</t>
  </si>
  <si>
    <t>1.</t>
  </si>
  <si>
    <t>3.</t>
  </si>
  <si>
    <t xml:space="preserve">174591063 Skuodo rajono kultūros centras </t>
  </si>
  <si>
    <t xml:space="preserve">188205155 Skuodo rajono savivaldybės R. Granausko viešoji biblioteka </t>
  </si>
  <si>
    <t>2.</t>
  </si>
  <si>
    <t>4.</t>
  </si>
  <si>
    <t>5.</t>
  </si>
  <si>
    <t>9.</t>
  </si>
  <si>
    <t>6.</t>
  </si>
  <si>
    <t>7.</t>
  </si>
  <si>
    <t>8.</t>
  </si>
  <si>
    <t>10.</t>
  </si>
  <si>
    <t>14.</t>
  </si>
  <si>
    <t>188687730 Skuodo rajono savivaldybės Kontrolės ir audito tarnyba</t>
  </si>
  <si>
    <t>11.</t>
  </si>
  <si>
    <t>13.</t>
  </si>
  <si>
    <t xml:space="preserve">190892137 Skuodo rajono Ylakių vaikų lopšelis-darželis </t>
  </si>
  <si>
    <t>19.</t>
  </si>
  <si>
    <t>15.</t>
  </si>
  <si>
    <t xml:space="preserve">190892322 Skuodo rajono Mosėdžio vaikų lopšelis-darželis </t>
  </si>
  <si>
    <t>16.</t>
  </si>
  <si>
    <t xml:space="preserve">190893424 Skuodo rajono Ylakių gimnazija </t>
  </si>
  <si>
    <t>17.</t>
  </si>
  <si>
    <t>18.</t>
  </si>
  <si>
    <t>21.</t>
  </si>
  <si>
    <t>20.</t>
  </si>
  <si>
    <t xml:space="preserve">195176120 Skuodo vaikų lopšelis-darželis </t>
  </si>
  <si>
    <t>22.</t>
  </si>
  <si>
    <t>23.</t>
  </si>
  <si>
    <t>24.</t>
  </si>
  <si>
    <t xml:space="preserve">290893610 Skuodo rajono Mosėdžio gimnazija </t>
  </si>
  <si>
    <t>25.</t>
  </si>
  <si>
    <t>26.</t>
  </si>
  <si>
    <t>301436530 Skuodo rajono savivaldybės pedagoginė psichologinė tarnyba</t>
  </si>
  <si>
    <t>27.</t>
  </si>
  <si>
    <t>28.</t>
  </si>
  <si>
    <t xml:space="preserve">304233784 Skuodo rajono savivaldybės priešgaisrinė tarnyba </t>
  </si>
  <si>
    <t>29.</t>
  </si>
  <si>
    <t>____________________________</t>
  </si>
  <si>
    <t xml:space="preserve">300075123 Skuodo rajono savivaldybės kūno kultūros ir sporto centras </t>
  </si>
  <si>
    <t xml:space="preserve">    3. KULTŪROS IR TURIZMO VEIKLŲ UŽTIKRINIMAS, JAUNIMO IR VISUOMENĖS  AKTYVINIMAS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</si>
</sst>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6DA6B1"/>
      </patternFill>
    </fill>
    <fill>
      <patternFill patternType="solid">
        <fgColor rgb="FF6DA6B1"/>
      </patternFill>
    </fill>
    <fill>
      <patternFill patternType="solid">
        <fgColor rgb="FFCCE2E2"/>
      </patternFill>
    </fill>
    <fill>
      <patternFill patternType="solid">
        <fgColor rgb="FFCCE2E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6DA6B1"/>
        <bgColor indexed="64"/>
      </patternFill>
    </fill>
    <fill>
      <patternFill patternType="solid">
        <fgColor rgb="FFBDDED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2" fillId="0" borderId="1" xfId="0" applyFont="1" applyBorder="1"/>
    <xf numFmtId="4" fontId="3" fillId="2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wrapText="1"/>
    </xf>
    <xf numFmtId="3" fontId="1" fillId="5" borderId="1" xfId="0" applyNumberFormat="1" applyFont="1" applyFill="1" applyBorder="1" applyAlignment="1">
      <alignment horizontal="center"/>
    </xf>
    <xf numFmtId="4" fontId="2" fillId="6" borderId="1" xfId="0" applyNumberFormat="1" applyFont="1" applyFill="1" applyBorder="1" applyAlignment="1">
      <alignment wrapText="1"/>
    </xf>
    <xf numFmtId="3" fontId="2" fillId="7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8" borderId="1" xfId="0" applyNumberFormat="1" applyFont="1" applyFill="1" applyBorder="1" applyAlignment="1">
      <alignment wrapText="1"/>
    </xf>
    <xf numFmtId="3" fontId="1" fillId="8" borderId="1" xfId="0" applyNumberFormat="1" applyFont="1" applyFill="1" applyBorder="1" applyAlignment="1">
      <alignment horizontal="center" wrapText="1"/>
    </xf>
    <xf numFmtId="4" fontId="2" fillId="7" borderId="1" xfId="0" applyNumberFormat="1" applyFont="1" applyFill="1" applyBorder="1" applyAlignment="1">
      <alignment wrapText="1"/>
    </xf>
    <xf numFmtId="3" fontId="2" fillId="7" borderId="1" xfId="0" applyNumberFormat="1" applyFont="1" applyFill="1" applyBorder="1" applyAlignment="1">
      <alignment horizontal="center" wrapText="1"/>
    </xf>
    <xf numFmtId="3" fontId="1" fillId="9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center"/>
    </xf>
    <xf numFmtId="4" fontId="2" fillId="6" borderId="1" xfId="0" applyNumberFormat="1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2"/>
  <sheetViews>
    <sheetView tabSelected="1" topLeftCell="A699" workbookViewId="0">
      <selection activeCell="B705" sqref="B705"/>
    </sheetView>
  </sheetViews>
  <sheetFormatPr defaultColWidth="9.140625" defaultRowHeight="15.75" x14ac:dyDescent="0.25"/>
  <cols>
    <col min="1" max="1" width="5.140625" style="1" customWidth="1"/>
    <col min="2" max="2" width="64.7109375" style="3" customWidth="1"/>
    <col min="3" max="3" width="14" style="9" customWidth="1"/>
    <col min="4" max="16384" width="9.140625" style="1"/>
  </cols>
  <sheetData>
    <row r="1" spans="1:3" x14ac:dyDescent="0.25">
      <c r="A1" s="2"/>
      <c r="B1" s="27" t="s">
        <v>198</v>
      </c>
      <c r="C1" s="27"/>
    </row>
    <row r="2" spans="1:3" x14ac:dyDescent="0.25">
      <c r="A2" s="2"/>
      <c r="B2" s="27" t="s">
        <v>199</v>
      </c>
      <c r="C2" s="27"/>
    </row>
    <row r="3" spans="1:3" x14ac:dyDescent="0.25">
      <c r="A3" s="2"/>
      <c r="B3" s="27" t="s">
        <v>201</v>
      </c>
      <c r="C3" s="27"/>
    </row>
    <row r="4" spans="1:3" x14ac:dyDescent="0.25">
      <c r="A4" s="2"/>
      <c r="C4" s="4"/>
    </row>
    <row r="5" spans="1:3" ht="30.75" customHeight="1" x14ac:dyDescent="0.25">
      <c r="A5" s="28" t="s">
        <v>202</v>
      </c>
      <c r="B5" s="28"/>
      <c r="C5" s="28"/>
    </row>
    <row r="6" spans="1:3" x14ac:dyDescent="0.25">
      <c r="A6" s="2"/>
      <c r="C6" s="4"/>
    </row>
    <row r="7" spans="1:3" x14ac:dyDescent="0.25">
      <c r="A7" s="2"/>
      <c r="C7" s="5" t="s">
        <v>200</v>
      </c>
    </row>
    <row r="8" spans="1:3" ht="32.25" customHeight="1" x14ac:dyDescent="0.25">
      <c r="A8" s="6" t="s">
        <v>203</v>
      </c>
      <c r="B8" s="7" t="s">
        <v>204</v>
      </c>
      <c r="C8" s="8" t="s">
        <v>0</v>
      </c>
    </row>
    <row r="9" spans="1:3" x14ac:dyDescent="0.25">
      <c r="A9" s="17" t="s">
        <v>210</v>
      </c>
      <c r="B9" s="11" t="s">
        <v>212</v>
      </c>
      <c r="C9" s="12">
        <f>IFERROR(ROUND(C10, 2), 0)</f>
        <v>807700</v>
      </c>
    </row>
    <row r="10" spans="1:3" ht="29.25" x14ac:dyDescent="0.25">
      <c r="A10" s="10"/>
      <c r="B10" s="13" t="s">
        <v>250</v>
      </c>
      <c r="C10" s="14">
        <f>IFERROR(ROUND(C11, 2), 0)</f>
        <v>807700</v>
      </c>
    </row>
    <row r="11" spans="1:3" ht="30" x14ac:dyDescent="0.25">
      <c r="A11" s="10"/>
      <c r="B11" s="25" t="s">
        <v>1</v>
      </c>
      <c r="C11" s="16">
        <f>IFERROR(ROUND(SUM(C12:C16), 2), 0)</f>
        <v>807700</v>
      </c>
    </row>
    <row r="12" spans="1:3" ht="30" x14ac:dyDescent="0.25">
      <c r="A12" s="10"/>
      <c r="B12" s="15" t="s">
        <v>2</v>
      </c>
      <c r="C12" s="16">
        <v>618500</v>
      </c>
    </row>
    <row r="13" spans="1:3" ht="15" x14ac:dyDescent="0.25">
      <c r="A13" s="10"/>
      <c r="B13" s="15" t="s">
        <v>3</v>
      </c>
      <c r="C13" s="16">
        <v>125000</v>
      </c>
    </row>
    <row r="14" spans="1:3" ht="30" x14ac:dyDescent="0.25">
      <c r="A14" s="10"/>
      <c r="B14" s="15" t="s">
        <v>4</v>
      </c>
      <c r="C14" s="16">
        <v>20800</v>
      </c>
    </row>
    <row r="15" spans="1:3" ht="15" x14ac:dyDescent="0.25">
      <c r="A15" s="10"/>
      <c r="B15" s="15" t="s">
        <v>5</v>
      </c>
      <c r="C15" s="16">
        <v>30500</v>
      </c>
    </row>
    <row r="16" spans="1:3" ht="15" customHeight="1" x14ac:dyDescent="0.25">
      <c r="A16" s="10"/>
      <c r="B16" s="15" t="s">
        <v>6</v>
      </c>
      <c r="C16" s="16">
        <v>12900</v>
      </c>
    </row>
    <row r="17" spans="1:3" ht="31.5" x14ac:dyDescent="0.25">
      <c r="A17" s="17" t="s">
        <v>214</v>
      </c>
      <c r="B17" s="11" t="s">
        <v>213</v>
      </c>
      <c r="C17" s="12">
        <f>IFERROR(ROUND(C18, 2), 0)</f>
        <v>1014500</v>
      </c>
    </row>
    <row r="18" spans="1:3" ht="29.25" x14ac:dyDescent="0.25">
      <c r="A18" s="10"/>
      <c r="B18" s="13" t="s">
        <v>250</v>
      </c>
      <c r="C18" s="14">
        <f>IFERROR(ROUND(C19, 2), 0)</f>
        <v>1014500</v>
      </c>
    </row>
    <row r="19" spans="1:3" ht="30" x14ac:dyDescent="0.25">
      <c r="A19" s="10"/>
      <c r="B19" s="15" t="s">
        <v>7</v>
      </c>
      <c r="C19" s="16">
        <f>IFERROR(ROUND(SUM(C20:C25), 2), 0)</f>
        <v>1014500</v>
      </c>
    </row>
    <row r="20" spans="1:3" ht="30" x14ac:dyDescent="0.25">
      <c r="A20" s="10"/>
      <c r="B20" s="15" t="s">
        <v>2</v>
      </c>
      <c r="C20" s="16">
        <v>929800</v>
      </c>
    </row>
    <row r="21" spans="1:3" ht="15" x14ac:dyDescent="0.25">
      <c r="A21" s="10"/>
      <c r="B21" s="15" t="s">
        <v>3</v>
      </c>
      <c r="C21" s="16">
        <v>40000</v>
      </c>
    </row>
    <row r="22" spans="1:3" ht="30" x14ac:dyDescent="0.25">
      <c r="A22" s="10"/>
      <c r="B22" s="15" t="s">
        <v>4</v>
      </c>
      <c r="C22" s="16">
        <v>21700</v>
      </c>
    </row>
    <row r="23" spans="1:3" ht="15" x14ac:dyDescent="0.25">
      <c r="A23" s="10"/>
      <c r="B23" s="15" t="s">
        <v>5</v>
      </c>
      <c r="C23" s="16">
        <v>2100</v>
      </c>
    </row>
    <row r="24" spans="1:3" ht="15" customHeight="1" x14ac:dyDescent="0.25">
      <c r="A24" s="10"/>
      <c r="B24" s="15" t="s">
        <v>6</v>
      </c>
      <c r="C24" s="16">
        <v>2600</v>
      </c>
    </row>
    <row r="25" spans="1:3" ht="15" x14ac:dyDescent="0.25">
      <c r="A25" s="10"/>
      <c r="B25" s="15" t="s">
        <v>8</v>
      </c>
      <c r="C25" s="16">
        <v>18300</v>
      </c>
    </row>
    <row r="26" spans="1:3" x14ac:dyDescent="0.25">
      <c r="A26" s="17" t="s">
        <v>211</v>
      </c>
      <c r="B26" s="11" t="s">
        <v>9</v>
      </c>
      <c r="C26" s="12">
        <f>IFERROR(ROUND(C27+C31+C34+C37, 2), 0)</f>
        <v>677400</v>
      </c>
    </row>
    <row r="27" spans="1:3" ht="29.25" x14ac:dyDescent="0.25">
      <c r="A27" s="10"/>
      <c r="B27" s="13" t="s">
        <v>10</v>
      </c>
      <c r="C27" s="14">
        <f>IFERROR(ROUND(C28, 2), 0)</f>
        <v>25900</v>
      </c>
    </row>
    <row r="28" spans="1:3" ht="30" x14ac:dyDescent="0.25">
      <c r="A28" s="10"/>
      <c r="B28" s="15" t="s">
        <v>11</v>
      </c>
      <c r="C28" s="16">
        <f>IFERROR(ROUND(SUM(C29:C30), 2), 0)</f>
        <v>25900</v>
      </c>
    </row>
    <row r="29" spans="1:3" ht="30" x14ac:dyDescent="0.25">
      <c r="A29" s="10"/>
      <c r="B29" s="15" t="s">
        <v>2</v>
      </c>
      <c r="C29" s="16">
        <v>5300</v>
      </c>
    </row>
    <row r="30" spans="1:3" ht="15" x14ac:dyDescent="0.25">
      <c r="A30" s="10"/>
      <c r="B30" s="15" t="s">
        <v>5</v>
      </c>
      <c r="C30" s="16">
        <v>20600</v>
      </c>
    </row>
    <row r="31" spans="1:3" ht="29.25" x14ac:dyDescent="0.25">
      <c r="A31" s="10"/>
      <c r="B31" s="13" t="s">
        <v>250</v>
      </c>
      <c r="C31" s="14">
        <f>IFERROR(ROUND(C32, 2), 0)</f>
        <v>27000</v>
      </c>
    </row>
    <row r="32" spans="1:3" ht="15" x14ac:dyDescent="0.25">
      <c r="A32" s="10"/>
      <c r="B32" s="15" t="s">
        <v>12</v>
      </c>
      <c r="C32" s="16">
        <f>IFERROR(ROUND(C33, 2), 0)</f>
        <v>27000</v>
      </c>
    </row>
    <row r="33" spans="1:3" ht="30" x14ac:dyDescent="0.25">
      <c r="A33" s="10"/>
      <c r="B33" s="15" t="s">
        <v>2</v>
      </c>
      <c r="C33" s="16">
        <v>27000</v>
      </c>
    </row>
    <row r="34" spans="1:3" ht="15" x14ac:dyDescent="0.25">
      <c r="A34" s="10"/>
      <c r="B34" s="13" t="s">
        <v>13</v>
      </c>
      <c r="C34" s="14">
        <f>IFERROR(ROUND(C35, 2), 0)</f>
        <v>11300</v>
      </c>
    </row>
    <row r="35" spans="1:3" ht="15" x14ac:dyDescent="0.25">
      <c r="A35" s="10"/>
      <c r="B35" s="15" t="s">
        <v>14</v>
      </c>
      <c r="C35" s="16">
        <f>IFERROR(ROUND(C36, 2), 0)</f>
        <v>11300</v>
      </c>
    </row>
    <row r="36" spans="1:3" ht="30" x14ac:dyDescent="0.25">
      <c r="A36" s="10"/>
      <c r="B36" s="15" t="s">
        <v>2</v>
      </c>
      <c r="C36" s="16">
        <v>11300</v>
      </c>
    </row>
    <row r="37" spans="1:3" ht="15" x14ac:dyDescent="0.25">
      <c r="A37" s="10"/>
      <c r="B37" s="13" t="s">
        <v>15</v>
      </c>
      <c r="C37" s="14">
        <f>IFERROR(ROUND(C38+C41+C44+C46+C49, 2), 0)</f>
        <v>613200</v>
      </c>
    </row>
    <row r="38" spans="1:3" ht="15" x14ac:dyDescent="0.25">
      <c r="A38" s="10"/>
      <c r="B38" s="15" t="s">
        <v>16</v>
      </c>
      <c r="C38" s="16">
        <f>IFERROR(ROUND(SUM(C39:C40), 2), 0)</f>
        <v>81000</v>
      </c>
    </row>
    <row r="39" spans="1:3" ht="30" x14ac:dyDescent="0.25">
      <c r="A39" s="10"/>
      <c r="B39" s="15" t="s">
        <v>2</v>
      </c>
      <c r="C39" s="16">
        <v>67000</v>
      </c>
    </row>
    <row r="40" spans="1:3" ht="15" x14ac:dyDescent="0.25">
      <c r="A40" s="10"/>
      <c r="B40" s="15" t="s">
        <v>3</v>
      </c>
      <c r="C40" s="16">
        <v>14000</v>
      </c>
    </row>
    <row r="41" spans="1:3" ht="15" x14ac:dyDescent="0.25">
      <c r="A41" s="10"/>
      <c r="B41" s="15" t="s">
        <v>17</v>
      </c>
      <c r="C41" s="16">
        <f>IFERROR(ROUND(SUM(C42:C43), 2), 0)</f>
        <v>447500</v>
      </c>
    </row>
    <row r="42" spans="1:3" ht="30" x14ac:dyDescent="0.25">
      <c r="A42" s="10"/>
      <c r="B42" s="15" t="s">
        <v>2</v>
      </c>
      <c r="C42" s="16">
        <v>142500</v>
      </c>
    </row>
    <row r="43" spans="1:3" ht="15" x14ac:dyDescent="0.25">
      <c r="A43" s="10"/>
      <c r="B43" s="15" t="s">
        <v>3</v>
      </c>
      <c r="C43" s="16">
        <v>305000</v>
      </c>
    </row>
    <row r="44" spans="1:3" ht="30" x14ac:dyDescent="0.25">
      <c r="A44" s="10"/>
      <c r="B44" s="15" t="s">
        <v>18</v>
      </c>
      <c r="C44" s="16">
        <f>IFERROR(ROUND(C45, 2), 0)</f>
        <v>10000</v>
      </c>
    </row>
    <row r="45" spans="1:3" ht="30" x14ac:dyDescent="0.25">
      <c r="A45" s="10"/>
      <c r="B45" s="15" t="s">
        <v>2</v>
      </c>
      <c r="C45" s="16">
        <v>10000</v>
      </c>
    </row>
    <row r="46" spans="1:3" ht="15" x14ac:dyDescent="0.25">
      <c r="A46" s="10"/>
      <c r="B46" s="15" t="s">
        <v>19</v>
      </c>
      <c r="C46" s="16">
        <f>IFERROR(ROUND(SUM(C47:C48), 2), 0)</f>
        <v>55000</v>
      </c>
    </row>
    <row r="47" spans="1:3" ht="30" x14ac:dyDescent="0.25">
      <c r="A47" s="10"/>
      <c r="B47" s="15" t="s">
        <v>2</v>
      </c>
      <c r="C47" s="16">
        <v>6000</v>
      </c>
    </row>
    <row r="48" spans="1:3" ht="15" x14ac:dyDescent="0.25">
      <c r="A48" s="10"/>
      <c r="B48" s="15" t="s">
        <v>3</v>
      </c>
      <c r="C48" s="16">
        <v>49000</v>
      </c>
    </row>
    <row r="49" spans="1:3" ht="15" x14ac:dyDescent="0.25">
      <c r="A49" s="10"/>
      <c r="B49" s="15" t="s">
        <v>20</v>
      </c>
      <c r="C49" s="16">
        <f>IFERROR(ROUND(C50, 2), 0)</f>
        <v>19700</v>
      </c>
    </row>
    <row r="50" spans="1:3" ht="30" x14ac:dyDescent="0.25">
      <c r="A50" s="10"/>
      <c r="B50" s="15" t="s">
        <v>2</v>
      </c>
      <c r="C50" s="16">
        <v>19700</v>
      </c>
    </row>
    <row r="51" spans="1:3" x14ac:dyDescent="0.25">
      <c r="A51" s="17" t="s">
        <v>215</v>
      </c>
      <c r="B51" s="11" t="s">
        <v>21</v>
      </c>
      <c r="C51" s="12">
        <f>IFERROR(ROUND(C52+C57+C60+C63, 2), 0)</f>
        <v>217000</v>
      </c>
    </row>
    <row r="52" spans="1:3" ht="29.25" x14ac:dyDescent="0.25">
      <c r="A52" s="10"/>
      <c r="B52" s="13" t="s">
        <v>10</v>
      </c>
      <c r="C52" s="14">
        <f>IFERROR(ROUND(C53, 2), 0)</f>
        <v>35000</v>
      </c>
    </row>
    <row r="53" spans="1:3" ht="30" x14ac:dyDescent="0.25">
      <c r="A53" s="10"/>
      <c r="B53" s="15" t="s">
        <v>11</v>
      </c>
      <c r="C53" s="16">
        <f>IFERROR(ROUND(SUM(C54:C56), 2), 0)</f>
        <v>35000</v>
      </c>
    </row>
    <row r="54" spans="1:3" ht="30" x14ac:dyDescent="0.25">
      <c r="A54" s="10"/>
      <c r="B54" s="15" t="s">
        <v>2</v>
      </c>
      <c r="C54" s="16">
        <v>7000</v>
      </c>
    </row>
    <row r="55" spans="1:3" ht="15" x14ac:dyDescent="0.25">
      <c r="A55" s="10"/>
      <c r="B55" s="15" t="s">
        <v>3</v>
      </c>
      <c r="C55" s="16">
        <v>25000</v>
      </c>
    </row>
    <row r="56" spans="1:3" ht="15" customHeight="1" x14ac:dyDescent="0.25">
      <c r="A56" s="10"/>
      <c r="B56" s="15" t="s">
        <v>6</v>
      </c>
      <c r="C56" s="16">
        <v>3000</v>
      </c>
    </row>
    <row r="57" spans="1:3" ht="29.25" x14ac:dyDescent="0.25">
      <c r="A57" s="10"/>
      <c r="B57" s="13" t="s">
        <v>250</v>
      </c>
      <c r="C57" s="14">
        <f>IFERROR(ROUND(C58, 2), 0)</f>
        <v>1500</v>
      </c>
    </row>
    <row r="58" spans="1:3" ht="15" x14ac:dyDescent="0.25">
      <c r="A58" s="10"/>
      <c r="B58" s="15" t="s">
        <v>12</v>
      </c>
      <c r="C58" s="16">
        <f>IFERROR(ROUND(C59, 2), 0)</f>
        <v>1500</v>
      </c>
    </row>
    <row r="59" spans="1:3" ht="30" x14ac:dyDescent="0.25">
      <c r="A59" s="10"/>
      <c r="B59" s="15" t="s">
        <v>2</v>
      </c>
      <c r="C59" s="16">
        <v>1500</v>
      </c>
    </row>
    <row r="60" spans="1:3" ht="15" x14ac:dyDescent="0.25">
      <c r="A60" s="10"/>
      <c r="B60" s="13" t="s">
        <v>13</v>
      </c>
      <c r="C60" s="14">
        <f>IFERROR(ROUND(C61, 2), 0)</f>
        <v>8300</v>
      </c>
    </row>
    <row r="61" spans="1:3" ht="15" x14ac:dyDescent="0.25">
      <c r="A61" s="10"/>
      <c r="B61" s="15" t="s">
        <v>14</v>
      </c>
      <c r="C61" s="16">
        <f>IFERROR(ROUND(C62, 2), 0)</f>
        <v>8300</v>
      </c>
    </row>
    <row r="62" spans="1:3" ht="30" x14ac:dyDescent="0.25">
      <c r="A62" s="10"/>
      <c r="B62" s="15" t="s">
        <v>2</v>
      </c>
      <c r="C62" s="16">
        <v>8300</v>
      </c>
    </row>
    <row r="63" spans="1:3" ht="15" x14ac:dyDescent="0.25">
      <c r="A63" s="10"/>
      <c r="B63" s="13" t="s">
        <v>15</v>
      </c>
      <c r="C63" s="14">
        <f>IFERROR(ROUND(C64+C67+C69+C71, 2), 0)</f>
        <v>172200</v>
      </c>
    </row>
    <row r="64" spans="1:3" ht="15" x14ac:dyDescent="0.25">
      <c r="A64" s="10"/>
      <c r="B64" s="15" t="s">
        <v>16</v>
      </c>
      <c r="C64" s="16">
        <f>IFERROR(ROUND(SUM(C65:C66), 2), 0)</f>
        <v>100000</v>
      </c>
    </row>
    <row r="65" spans="1:3" ht="30" x14ac:dyDescent="0.25">
      <c r="A65" s="10"/>
      <c r="B65" s="15" t="s">
        <v>2</v>
      </c>
      <c r="C65" s="16">
        <v>14000</v>
      </c>
    </row>
    <row r="66" spans="1:3" ht="15" x14ac:dyDescent="0.25">
      <c r="A66" s="10"/>
      <c r="B66" s="15" t="s">
        <v>3</v>
      </c>
      <c r="C66" s="16">
        <v>86000</v>
      </c>
    </row>
    <row r="67" spans="1:3" ht="15" x14ac:dyDescent="0.25">
      <c r="A67" s="10"/>
      <c r="B67" s="15" t="s">
        <v>17</v>
      </c>
      <c r="C67" s="16">
        <f>IFERROR(ROUND(C68, 2), 0)</f>
        <v>40600</v>
      </c>
    </row>
    <row r="68" spans="1:3" ht="30" x14ac:dyDescent="0.25">
      <c r="A68" s="10"/>
      <c r="B68" s="15" t="s">
        <v>2</v>
      </c>
      <c r="C68" s="16">
        <v>40600</v>
      </c>
    </row>
    <row r="69" spans="1:3" ht="30" x14ac:dyDescent="0.25">
      <c r="A69" s="10"/>
      <c r="B69" s="15" t="s">
        <v>18</v>
      </c>
      <c r="C69" s="16">
        <f>IFERROR(ROUND(C70, 2), 0)</f>
        <v>100</v>
      </c>
    </row>
    <row r="70" spans="1:3" ht="30" x14ac:dyDescent="0.25">
      <c r="A70" s="10"/>
      <c r="B70" s="15" t="s">
        <v>2</v>
      </c>
      <c r="C70" s="16">
        <v>100</v>
      </c>
    </row>
    <row r="71" spans="1:3" ht="15" x14ac:dyDescent="0.25">
      <c r="A71" s="10"/>
      <c r="B71" s="15" t="s">
        <v>20</v>
      </c>
      <c r="C71" s="16">
        <f>IFERROR(ROUND(C72, 2), 0)</f>
        <v>31500</v>
      </c>
    </row>
    <row r="72" spans="1:3" ht="30" x14ac:dyDescent="0.25">
      <c r="A72" s="10"/>
      <c r="B72" s="15" t="s">
        <v>2</v>
      </c>
      <c r="C72" s="16">
        <v>31500</v>
      </c>
    </row>
    <row r="73" spans="1:3" x14ac:dyDescent="0.25">
      <c r="A73" s="17" t="s">
        <v>216</v>
      </c>
      <c r="B73" s="11" t="s">
        <v>22</v>
      </c>
      <c r="C73" s="12">
        <f>IFERROR(ROUND(C74+C77+C82+C85, 2), 0)</f>
        <v>59800</v>
      </c>
    </row>
    <row r="74" spans="1:3" ht="29.25" x14ac:dyDescent="0.25">
      <c r="A74" s="10"/>
      <c r="B74" s="13" t="s">
        <v>10</v>
      </c>
      <c r="C74" s="14">
        <f>IFERROR(ROUND(C75, 2), 0)</f>
        <v>100</v>
      </c>
    </row>
    <row r="75" spans="1:3" ht="30" x14ac:dyDescent="0.25">
      <c r="A75" s="10"/>
      <c r="B75" s="15" t="s">
        <v>11</v>
      </c>
      <c r="C75" s="16">
        <f>IFERROR(ROUND(C76, 2), 0)</f>
        <v>100</v>
      </c>
    </row>
    <row r="76" spans="1:3" ht="30" x14ac:dyDescent="0.25">
      <c r="A76" s="10"/>
      <c r="B76" s="15" t="s">
        <v>2</v>
      </c>
      <c r="C76" s="16">
        <v>100</v>
      </c>
    </row>
    <row r="77" spans="1:3" ht="29.25" x14ac:dyDescent="0.25">
      <c r="A77" s="10"/>
      <c r="B77" s="13" t="s">
        <v>250</v>
      </c>
      <c r="C77" s="14">
        <f>IFERROR(ROUND(C78+C80, 2), 0)</f>
        <v>2000</v>
      </c>
    </row>
    <row r="78" spans="1:3" ht="15" x14ac:dyDescent="0.25">
      <c r="A78" s="10"/>
      <c r="B78" s="15" t="s">
        <v>23</v>
      </c>
      <c r="C78" s="16">
        <f>IFERROR(ROUND(C79, 2), 0)</f>
        <v>1100</v>
      </c>
    </row>
    <row r="79" spans="1:3" ht="30" x14ac:dyDescent="0.25">
      <c r="A79" s="10"/>
      <c r="B79" s="15" t="s">
        <v>2</v>
      </c>
      <c r="C79" s="16">
        <v>1100</v>
      </c>
    </row>
    <row r="80" spans="1:3" ht="15" x14ac:dyDescent="0.25">
      <c r="A80" s="10"/>
      <c r="B80" s="15" t="s">
        <v>12</v>
      </c>
      <c r="C80" s="16">
        <f>IFERROR(ROUND(C81, 2), 0)</f>
        <v>900</v>
      </c>
    </row>
    <row r="81" spans="1:3" ht="30" x14ac:dyDescent="0.25">
      <c r="A81" s="10"/>
      <c r="B81" s="15" t="s">
        <v>2</v>
      </c>
      <c r="C81" s="16">
        <v>900</v>
      </c>
    </row>
    <row r="82" spans="1:3" ht="15" x14ac:dyDescent="0.25">
      <c r="A82" s="10"/>
      <c r="B82" s="13" t="s">
        <v>13</v>
      </c>
      <c r="C82" s="14">
        <f>IFERROR(ROUND(C83, 2), 0)</f>
        <v>11300</v>
      </c>
    </row>
    <row r="83" spans="1:3" ht="15" x14ac:dyDescent="0.25">
      <c r="A83" s="10"/>
      <c r="B83" s="15" t="s">
        <v>14</v>
      </c>
      <c r="C83" s="16">
        <f>IFERROR(ROUND(C84, 2), 0)</f>
        <v>11300</v>
      </c>
    </row>
    <row r="84" spans="1:3" ht="30" x14ac:dyDescent="0.25">
      <c r="A84" s="10"/>
      <c r="B84" s="15" t="s">
        <v>2</v>
      </c>
      <c r="C84" s="16">
        <v>11300</v>
      </c>
    </row>
    <row r="85" spans="1:3" ht="15" x14ac:dyDescent="0.25">
      <c r="A85" s="10"/>
      <c r="B85" s="13" t="s">
        <v>15</v>
      </c>
      <c r="C85" s="14">
        <f>IFERROR(ROUND(C86+C88+C90+C93, 2), 0)</f>
        <v>46400</v>
      </c>
    </row>
    <row r="86" spans="1:3" ht="15" x14ac:dyDescent="0.25">
      <c r="A86" s="10"/>
      <c r="B86" s="15" t="s">
        <v>16</v>
      </c>
      <c r="C86" s="16">
        <f>IFERROR(ROUND(C87, 2), 0)</f>
        <v>3600</v>
      </c>
    </row>
    <row r="87" spans="1:3" ht="30" x14ac:dyDescent="0.25">
      <c r="A87" s="10"/>
      <c r="B87" s="15" t="s">
        <v>2</v>
      </c>
      <c r="C87" s="16">
        <v>3600</v>
      </c>
    </row>
    <row r="88" spans="1:3" ht="15" x14ac:dyDescent="0.25">
      <c r="A88" s="10"/>
      <c r="B88" s="15" t="s">
        <v>17</v>
      </c>
      <c r="C88" s="16">
        <f>IFERROR(ROUND(C89, 2), 0)</f>
        <v>7900</v>
      </c>
    </row>
    <row r="89" spans="1:3" ht="30" x14ac:dyDescent="0.25">
      <c r="A89" s="10"/>
      <c r="B89" s="15" t="s">
        <v>2</v>
      </c>
      <c r="C89" s="16">
        <v>7900</v>
      </c>
    </row>
    <row r="90" spans="1:3" ht="30" x14ac:dyDescent="0.25">
      <c r="A90" s="10"/>
      <c r="B90" s="15" t="s">
        <v>18</v>
      </c>
      <c r="C90" s="16">
        <f>IFERROR(ROUND(SUM(C91:C92), 2), 0)</f>
        <v>5100</v>
      </c>
    </row>
    <row r="91" spans="1:3" ht="30" x14ac:dyDescent="0.25">
      <c r="A91" s="10"/>
      <c r="B91" s="15" t="s">
        <v>2</v>
      </c>
      <c r="C91" s="16">
        <v>2100</v>
      </c>
    </row>
    <row r="92" spans="1:3" ht="15" x14ac:dyDescent="0.25">
      <c r="A92" s="10"/>
      <c r="B92" s="15" t="s">
        <v>3</v>
      </c>
      <c r="C92" s="16">
        <v>3000</v>
      </c>
    </row>
    <row r="93" spans="1:3" ht="15" x14ac:dyDescent="0.25">
      <c r="A93" s="10"/>
      <c r="B93" s="15" t="s">
        <v>20</v>
      </c>
      <c r="C93" s="16">
        <f>IFERROR(ROUND(SUM(C94:C95), 2), 0)</f>
        <v>29800</v>
      </c>
    </row>
    <row r="94" spans="1:3" ht="30" x14ac:dyDescent="0.25">
      <c r="A94" s="10"/>
      <c r="B94" s="15" t="s">
        <v>2</v>
      </c>
      <c r="C94" s="16">
        <v>6800</v>
      </c>
    </row>
    <row r="95" spans="1:3" ht="15" x14ac:dyDescent="0.25">
      <c r="A95" s="10"/>
      <c r="B95" s="15" t="s">
        <v>3</v>
      </c>
      <c r="C95" s="16">
        <v>23000</v>
      </c>
    </row>
    <row r="96" spans="1:3" x14ac:dyDescent="0.25">
      <c r="A96" s="17" t="s">
        <v>218</v>
      </c>
      <c r="B96" s="11" t="s">
        <v>24</v>
      </c>
      <c r="C96" s="12">
        <f>IFERROR(ROUND(C97+C100+C106+C109, 2), 0)</f>
        <v>96600</v>
      </c>
    </row>
    <row r="97" spans="1:3" ht="29.25" x14ac:dyDescent="0.25">
      <c r="A97" s="10"/>
      <c r="B97" s="13" t="s">
        <v>10</v>
      </c>
      <c r="C97" s="14">
        <f>IFERROR(ROUND(C98, 2), 0)</f>
        <v>4100</v>
      </c>
    </row>
    <row r="98" spans="1:3" ht="30" x14ac:dyDescent="0.25">
      <c r="A98" s="10"/>
      <c r="B98" s="15" t="s">
        <v>11</v>
      </c>
      <c r="C98" s="16">
        <f>IFERROR(ROUND(C99, 2), 0)</f>
        <v>4100</v>
      </c>
    </row>
    <row r="99" spans="1:3" ht="15" customHeight="1" x14ac:dyDescent="0.25">
      <c r="A99" s="10"/>
      <c r="B99" s="15" t="s">
        <v>6</v>
      </c>
      <c r="C99" s="16">
        <v>4100</v>
      </c>
    </row>
    <row r="100" spans="1:3" ht="29.25" x14ac:dyDescent="0.25">
      <c r="A100" s="10"/>
      <c r="B100" s="13" t="s">
        <v>250</v>
      </c>
      <c r="C100" s="14">
        <f>IFERROR(ROUND(C101+C104, 2), 0)</f>
        <v>16500</v>
      </c>
    </row>
    <row r="101" spans="1:3" ht="15" x14ac:dyDescent="0.25">
      <c r="A101" s="10"/>
      <c r="B101" s="15" t="s">
        <v>23</v>
      </c>
      <c r="C101" s="16">
        <f>IFERROR(ROUND(SUM(C102:C103), 2), 0)</f>
        <v>14000</v>
      </c>
    </row>
    <row r="102" spans="1:3" ht="30" x14ac:dyDescent="0.25">
      <c r="A102" s="10"/>
      <c r="B102" s="15" t="s">
        <v>2</v>
      </c>
      <c r="C102" s="16">
        <v>2000</v>
      </c>
    </row>
    <row r="103" spans="1:3" ht="15" x14ac:dyDescent="0.25">
      <c r="A103" s="10"/>
      <c r="B103" s="15" t="s">
        <v>3</v>
      </c>
      <c r="C103" s="16">
        <v>12000</v>
      </c>
    </row>
    <row r="104" spans="1:3" ht="15" x14ac:dyDescent="0.25">
      <c r="A104" s="10"/>
      <c r="B104" s="15" t="s">
        <v>12</v>
      </c>
      <c r="C104" s="16">
        <f>IFERROR(ROUND(C105, 2), 0)</f>
        <v>2500</v>
      </c>
    </row>
    <row r="105" spans="1:3" ht="30" x14ac:dyDescent="0.25">
      <c r="A105" s="10"/>
      <c r="B105" s="15" t="s">
        <v>2</v>
      </c>
      <c r="C105" s="16">
        <v>2500</v>
      </c>
    </row>
    <row r="106" spans="1:3" ht="15" x14ac:dyDescent="0.25">
      <c r="A106" s="10"/>
      <c r="B106" s="13" t="s">
        <v>13</v>
      </c>
      <c r="C106" s="14">
        <f>IFERROR(ROUND(C107, 2), 0)</f>
        <v>11300</v>
      </c>
    </row>
    <row r="107" spans="1:3" ht="15" x14ac:dyDescent="0.25">
      <c r="A107" s="10"/>
      <c r="B107" s="15" t="s">
        <v>14</v>
      </c>
      <c r="C107" s="16">
        <f>IFERROR(ROUND(C108, 2), 0)</f>
        <v>11300</v>
      </c>
    </row>
    <row r="108" spans="1:3" ht="30" x14ac:dyDescent="0.25">
      <c r="A108" s="10"/>
      <c r="B108" s="15" t="s">
        <v>2</v>
      </c>
      <c r="C108" s="16">
        <v>11300</v>
      </c>
    </row>
    <row r="109" spans="1:3" ht="15" x14ac:dyDescent="0.25">
      <c r="A109" s="10"/>
      <c r="B109" s="13" t="s">
        <v>15</v>
      </c>
      <c r="C109" s="14">
        <f>IFERROR(ROUND(C110+C113+C115+C117, 2), 0)</f>
        <v>64700</v>
      </c>
    </row>
    <row r="110" spans="1:3" ht="15" x14ac:dyDescent="0.25">
      <c r="A110" s="10"/>
      <c r="B110" s="15" t="s">
        <v>16</v>
      </c>
      <c r="C110" s="16">
        <f>IFERROR(ROUND(SUM(C111:C112), 2), 0)</f>
        <v>27800</v>
      </c>
    </row>
    <row r="111" spans="1:3" ht="30" x14ac:dyDescent="0.25">
      <c r="A111" s="10"/>
      <c r="B111" s="15" t="s">
        <v>2</v>
      </c>
      <c r="C111" s="16">
        <v>10300</v>
      </c>
    </row>
    <row r="112" spans="1:3" ht="15" x14ac:dyDescent="0.25">
      <c r="A112" s="10"/>
      <c r="B112" s="15" t="s">
        <v>3</v>
      </c>
      <c r="C112" s="16">
        <v>17500</v>
      </c>
    </row>
    <row r="113" spans="1:3" ht="15" x14ac:dyDescent="0.25">
      <c r="A113" s="10"/>
      <c r="B113" s="15" t="s">
        <v>17</v>
      </c>
      <c r="C113" s="16">
        <f>IFERROR(ROUND(C114, 2), 0)</f>
        <v>19800</v>
      </c>
    </row>
    <row r="114" spans="1:3" ht="30" x14ac:dyDescent="0.25">
      <c r="A114" s="10"/>
      <c r="B114" s="15" t="s">
        <v>2</v>
      </c>
      <c r="C114" s="16">
        <v>19800</v>
      </c>
    </row>
    <row r="115" spans="1:3" ht="30" x14ac:dyDescent="0.25">
      <c r="A115" s="10"/>
      <c r="B115" s="15" t="s">
        <v>18</v>
      </c>
      <c r="C115" s="16">
        <f>IFERROR(ROUND(C116, 2), 0)</f>
        <v>900</v>
      </c>
    </row>
    <row r="116" spans="1:3" ht="30" x14ac:dyDescent="0.25">
      <c r="A116" s="10"/>
      <c r="B116" s="15" t="s">
        <v>2</v>
      </c>
      <c r="C116" s="16">
        <v>900</v>
      </c>
    </row>
    <row r="117" spans="1:3" ht="15" x14ac:dyDescent="0.25">
      <c r="A117" s="10"/>
      <c r="B117" s="15" t="s">
        <v>20</v>
      </c>
      <c r="C117" s="16">
        <f>IFERROR(ROUND(C118, 2), 0)</f>
        <v>16200</v>
      </c>
    </row>
    <row r="118" spans="1:3" ht="30" x14ac:dyDescent="0.25">
      <c r="A118" s="10"/>
      <c r="B118" s="15" t="s">
        <v>2</v>
      </c>
      <c r="C118" s="16">
        <v>16200</v>
      </c>
    </row>
    <row r="119" spans="1:3" x14ac:dyDescent="0.25">
      <c r="A119" s="17" t="s">
        <v>219</v>
      </c>
      <c r="B119" s="11" t="s">
        <v>25</v>
      </c>
      <c r="C119" s="12">
        <f>IFERROR(ROUND(C120+C123+C128+C132, 2), 0)</f>
        <v>102000</v>
      </c>
    </row>
    <row r="120" spans="1:3" ht="29.25" x14ac:dyDescent="0.25">
      <c r="A120" s="10"/>
      <c r="B120" s="13" t="s">
        <v>10</v>
      </c>
      <c r="C120" s="14">
        <f>IFERROR(ROUND(C121, 2), 0)</f>
        <v>600</v>
      </c>
    </row>
    <row r="121" spans="1:3" ht="30" x14ac:dyDescent="0.25">
      <c r="A121" s="10"/>
      <c r="B121" s="15" t="s">
        <v>11</v>
      </c>
      <c r="C121" s="16">
        <f>IFERROR(ROUND(C122, 2), 0)</f>
        <v>600</v>
      </c>
    </row>
    <row r="122" spans="1:3" ht="15" customHeight="1" x14ac:dyDescent="0.25">
      <c r="A122" s="10"/>
      <c r="B122" s="15" t="s">
        <v>6</v>
      </c>
      <c r="C122" s="16">
        <v>600</v>
      </c>
    </row>
    <row r="123" spans="1:3" ht="29.25" x14ac:dyDescent="0.25">
      <c r="A123" s="10"/>
      <c r="B123" s="13" t="s">
        <v>250</v>
      </c>
      <c r="C123" s="14">
        <f>IFERROR(ROUND(C124+C126, 2), 0)</f>
        <v>1600</v>
      </c>
    </row>
    <row r="124" spans="1:3" ht="15" x14ac:dyDescent="0.25">
      <c r="A124" s="10"/>
      <c r="B124" s="15" t="s">
        <v>23</v>
      </c>
      <c r="C124" s="16">
        <f>IFERROR(ROUND(C125, 2), 0)</f>
        <v>400</v>
      </c>
    </row>
    <row r="125" spans="1:3" ht="30" x14ac:dyDescent="0.25">
      <c r="A125" s="10"/>
      <c r="B125" s="15" t="s">
        <v>2</v>
      </c>
      <c r="C125" s="16">
        <v>400</v>
      </c>
    </row>
    <row r="126" spans="1:3" ht="15" x14ac:dyDescent="0.25">
      <c r="A126" s="10"/>
      <c r="B126" s="15" t="s">
        <v>12</v>
      </c>
      <c r="C126" s="16">
        <f>IFERROR(ROUND(C127, 2), 0)</f>
        <v>1200</v>
      </c>
    </row>
    <row r="127" spans="1:3" ht="30" x14ac:dyDescent="0.25">
      <c r="A127" s="10"/>
      <c r="B127" s="15" t="s">
        <v>2</v>
      </c>
      <c r="C127" s="16">
        <v>1200</v>
      </c>
    </row>
    <row r="128" spans="1:3" ht="15" x14ac:dyDescent="0.25">
      <c r="A128" s="10"/>
      <c r="B128" s="13" t="s">
        <v>13</v>
      </c>
      <c r="C128" s="14">
        <f>IFERROR(ROUND(C129, 2), 0)</f>
        <v>36200</v>
      </c>
    </row>
    <row r="129" spans="1:3" ht="15" x14ac:dyDescent="0.25">
      <c r="A129" s="10"/>
      <c r="B129" s="15" t="s">
        <v>14</v>
      </c>
      <c r="C129" s="16">
        <f>IFERROR(ROUND(SUM(C130:C131), 2), 0)</f>
        <v>36200</v>
      </c>
    </row>
    <row r="130" spans="1:3" ht="30" x14ac:dyDescent="0.25">
      <c r="A130" s="10"/>
      <c r="B130" s="15" t="s">
        <v>2</v>
      </c>
      <c r="C130" s="16">
        <v>33900</v>
      </c>
    </row>
    <row r="131" spans="1:3" ht="15" customHeight="1" x14ac:dyDescent="0.25">
      <c r="A131" s="10"/>
      <c r="B131" s="15" t="s">
        <v>6</v>
      </c>
      <c r="C131" s="16">
        <v>2300</v>
      </c>
    </row>
    <row r="132" spans="1:3" ht="15" x14ac:dyDescent="0.25">
      <c r="A132" s="10"/>
      <c r="B132" s="13" t="s">
        <v>15</v>
      </c>
      <c r="C132" s="14">
        <f>IFERROR(ROUND(C133+C136+C139+C141, 2), 0)</f>
        <v>63600</v>
      </c>
    </row>
    <row r="133" spans="1:3" ht="15" x14ac:dyDescent="0.25">
      <c r="A133" s="10"/>
      <c r="B133" s="15" t="s">
        <v>16</v>
      </c>
      <c r="C133" s="16">
        <f>IFERROR(ROUND(SUM(C134:C135), 2), 0)</f>
        <v>43500</v>
      </c>
    </row>
    <row r="134" spans="1:3" ht="30" x14ac:dyDescent="0.25">
      <c r="A134" s="10"/>
      <c r="B134" s="15" t="s">
        <v>2</v>
      </c>
      <c r="C134" s="16">
        <v>2500</v>
      </c>
    </row>
    <row r="135" spans="1:3" ht="15" x14ac:dyDescent="0.25">
      <c r="A135" s="10"/>
      <c r="B135" s="15" t="s">
        <v>3</v>
      </c>
      <c r="C135" s="16">
        <v>41000</v>
      </c>
    </row>
    <row r="136" spans="1:3" ht="15" x14ac:dyDescent="0.25">
      <c r="A136" s="10"/>
      <c r="B136" s="15" t="s">
        <v>17</v>
      </c>
      <c r="C136" s="16">
        <f>IFERROR(ROUND(SUM(C137:C138), 2), 0)</f>
        <v>12600</v>
      </c>
    </row>
    <row r="137" spans="1:3" ht="30" x14ac:dyDescent="0.25">
      <c r="A137" s="10"/>
      <c r="B137" s="15" t="s">
        <v>2</v>
      </c>
      <c r="C137" s="16">
        <v>9100</v>
      </c>
    </row>
    <row r="138" spans="1:3" ht="15" x14ac:dyDescent="0.25">
      <c r="A138" s="10"/>
      <c r="B138" s="15" t="s">
        <v>3</v>
      </c>
      <c r="C138" s="16">
        <v>3500</v>
      </c>
    </row>
    <row r="139" spans="1:3" ht="30" x14ac:dyDescent="0.25">
      <c r="A139" s="10"/>
      <c r="B139" s="15" t="s">
        <v>18</v>
      </c>
      <c r="C139" s="16">
        <f>IFERROR(ROUND(C140, 2), 0)</f>
        <v>2500</v>
      </c>
    </row>
    <row r="140" spans="1:3" ht="30" x14ac:dyDescent="0.25">
      <c r="A140" s="10"/>
      <c r="B140" s="15" t="s">
        <v>2</v>
      </c>
      <c r="C140" s="16">
        <v>2500</v>
      </c>
    </row>
    <row r="141" spans="1:3" ht="15" x14ac:dyDescent="0.25">
      <c r="A141" s="10"/>
      <c r="B141" s="15" t="s">
        <v>20</v>
      </c>
      <c r="C141" s="16">
        <f>IFERROR(ROUND(C142, 2), 0)</f>
        <v>5000</v>
      </c>
    </row>
    <row r="142" spans="1:3" ht="30" x14ac:dyDescent="0.25">
      <c r="A142" s="10"/>
      <c r="B142" s="15" t="s">
        <v>2</v>
      </c>
      <c r="C142" s="16">
        <v>5000</v>
      </c>
    </row>
    <row r="143" spans="1:3" x14ac:dyDescent="0.25">
      <c r="A143" s="17" t="s">
        <v>220</v>
      </c>
      <c r="B143" s="11" t="s">
        <v>26</v>
      </c>
      <c r="C143" s="12">
        <f>IFERROR(ROUND(C144+C148+C153+C158, 2), 0)</f>
        <v>164500</v>
      </c>
    </row>
    <row r="144" spans="1:3" ht="29.25" x14ac:dyDescent="0.25">
      <c r="A144" s="10"/>
      <c r="B144" s="13" t="s">
        <v>10</v>
      </c>
      <c r="C144" s="14">
        <f>IFERROR(ROUND(C145, 2), 0)</f>
        <v>2700</v>
      </c>
    </row>
    <row r="145" spans="1:3" ht="30" x14ac:dyDescent="0.25">
      <c r="A145" s="10"/>
      <c r="B145" s="15" t="s">
        <v>11</v>
      </c>
      <c r="C145" s="16">
        <f>IFERROR(ROUND(SUM(C146:C147), 2), 0)</f>
        <v>2700</v>
      </c>
    </row>
    <row r="146" spans="1:3" ht="30" x14ac:dyDescent="0.25">
      <c r="A146" s="10"/>
      <c r="B146" s="15" t="s">
        <v>2</v>
      </c>
      <c r="C146" s="16">
        <v>1800</v>
      </c>
    </row>
    <row r="147" spans="1:3" ht="15" customHeight="1" x14ac:dyDescent="0.25">
      <c r="A147" s="10"/>
      <c r="B147" s="15" t="s">
        <v>6</v>
      </c>
      <c r="C147" s="16">
        <v>900</v>
      </c>
    </row>
    <row r="148" spans="1:3" ht="29.25" x14ac:dyDescent="0.25">
      <c r="A148" s="10"/>
      <c r="B148" s="13" t="s">
        <v>250</v>
      </c>
      <c r="C148" s="14">
        <f>IFERROR(ROUND(C149+C151, 2), 0)</f>
        <v>19400</v>
      </c>
    </row>
    <row r="149" spans="1:3" ht="15" x14ac:dyDescent="0.25">
      <c r="A149" s="10"/>
      <c r="B149" s="15" t="s">
        <v>23</v>
      </c>
      <c r="C149" s="16">
        <f>IFERROR(ROUND(C150, 2), 0)</f>
        <v>15500</v>
      </c>
    </row>
    <row r="150" spans="1:3" ht="30" x14ac:dyDescent="0.25">
      <c r="A150" s="10"/>
      <c r="B150" s="15" t="s">
        <v>2</v>
      </c>
      <c r="C150" s="16">
        <v>15500</v>
      </c>
    </row>
    <row r="151" spans="1:3" ht="15" x14ac:dyDescent="0.25">
      <c r="A151" s="10"/>
      <c r="B151" s="15" t="s">
        <v>12</v>
      </c>
      <c r="C151" s="16">
        <f>IFERROR(ROUND(C152, 2), 0)</f>
        <v>3900</v>
      </c>
    </row>
    <row r="152" spans="1:3" ht="30" x14ac:dyDescent="0.25">
      <c r="A152" s="10"/>
      <c r="B152" s="15" t="s">
        <v>2</v>
      </c>
      <c r="C152" s="16">
        <v>3900</v>
      </c>
    </row>
    <row r="153" spans="1:3" ht="15" x14ac:dyDescent="0.25">
      <c r="A153" s="10"/>
      <c r="B153" s="13" t="s">
        <v>13</v>
      </c>
      <c r="C153" s="14">
        <f>IFERROR(ROUND(C154, 2), 0)</f>
        <v>54200</v>
      </c>
    </row>
    <row r="154" spans="1:3" ht="15" x14ac:dyDescent="0.25">
      <c r="A154" s="10"/>
      <c r="B154" s="15" t="s">
        <v>14</v>
      </c>
      <c r="C154" s="16">
        <f>IFERROR(ROUND(SUM(C155:C157), 2), 0)</f>
        <v>54200</v>
      </c>
    </row>
    <row r="155" spans="1:3" ht="30" x14ac:dyDescent="0.25">
      <c r="A155" s="10"/>
      <c r="B155" s="15" t="s">
        <v>2</v>
      </c>
      <c r="C155" s="16">
        <v>25900</v>
      </c>
    </row>
    <row r="156" spans="1:3" ht="15" x14ac:dyDescent="0.25">
      <c r="A156" s="10"/>
      <c r="B156" s="15" t="s">
        <v>3</v>
      </c>
      <c r="C156" s="16">
        <v>24000</v>
      </c>
    </row>
    <row r="157" spans="1:3" ht="15" customHeight="1" x14ac:dyDescent="0.25">
      <c r="A157" s="10"/>
      <c r="B157" s="15" t="s">
        <v>6</v>
      </c>
      <c r="C157" s="16">
        <v>4300</v>
      </c>
    </row>
    <row r="158" spans="1:3" ht="15" x14ac:dyDescent="0.25">
      <c r="A158" s="10"/>
      <c r="B158" s="13" t="s">
        <v>15</v>
      </c>
      <c r="C158" s="14">
        <f>IFERROR(ROUND(C159+C161+C163+C165, 2), 0)</f>
        <v>88200</v>
      </c>
    </row>
    <row r="159" spans="1:3" ht="15" x14ac:dyDescent="0.25">
      <c r="A159" s="10"/>
      <c r="B159" s="15" t="s">
        <v>16</v>
      </c>
      <c r="C159" s="16">
        <f>IFERROR(ROUND(C160, 2), 0)</f>
        <v>9400</v>
      </c>
    </row>
    <row r="160" spans="1:3" ht="30" x14ac:dyDescent="0.25">
      <c r="A160" s="10"/>
      <c r="B160" s="15" t="s">
        <v>2</v>
      </c>
      <c r="C160" s="16">
        <v>9400</v>
      </c>
    </row>
    <row r="161" spans="1:3" ht="15" x14ac:dyDescent="0.25">
      <c r="A161" s="10"/>
      <c r="B161" s="15" t="s">
        <v>17</v>
      </c>
      <c r="C161" s="16">
        <f>IFERROR(ROUND(C162, 2), 0)</f>
        <v>12800</v>
      </c>
    </row>
    <row r="162" spans="1:3" ht="30" x14ac:dyDescent="0.25">
      <c r="A162" s="10"/>
      <c r="B162" s="15" t="s">
        <v>2</v>
      </c>
      <c r="C162" s="16">
        <v>12800</v>
      </c>
    </row>
    <row r="163" spans="1:3" ht="30" x14ac:dyDescent="0.25">
      <c r="A163" s="10"/>
      <c r="B163" s="15" t="s">
        <v>18</v>
      </c>
      <c r="C163" s="16">
        <f>IFERROR(ROUND(C164, 2), 0)</f>
        <v>2800</v>
      </c>
    </row>
    <row r="164" spans="1:3" ht="30" x14ac:dyDescent="0.25">
      <c r="A164" s="10"/>
      <c r="B164" s="15" t="s">
        <v>2</v>
      </c>
      <c r="C164" s="16">
        <v>2800</v>
      </c>
    </row>
    <row r="165" spans="1:3" ht="15" x14ac:dyDescent="0.25">
      <c r="A165" s="10"/>
      <c r="B165" s="15" t="s">
        <v>20</v>
      </c>
      <c r="C165" s="16">
        <f>IFERROR(ROUND(SUM(C166:C167), 2), 0)</f>
        <v>63200</v>
      </c>
    </row>
    <row r="166" spans="1:3" ht="30" x14ac:dyDescent="0.25">
      <c r="A166" s="10"/>
      <c r="B166" s="15" t="s">
        <v>2</v>
      </c>
      <c r="C166" s="16">
        <v>18200</v>
      </c>
    </row>
    <row r="167" spans="1:3" ht="15" x14ac:dyDescent="0.25">
      <c r="A167" s="10"/>
      <c r="B167" s="15" t="s">
        <v>3</v>
      </c>
      <c r="C167" s="16">
        <v>45000</v>
      </c>
    </row>
    <row r="168" spans="1:3" x14ac:dyDescent="0.25">
      <c r="A168" s="17" t="s">
        <v>217</v>
      </c>
      <c r="B168" s="11" t="s">
        <v>27</v>
      </c>
      <c r="C168" s="12">
        <f>IFERROR(ROUND(C169+C172+C177+C181, 2), 0)</f>
        <v>97100</v>
      </c>
    </row>
    <row r="169" spans="1:3" ht="29.25" x14ac:dyDescent="0.25">
      <c r="A169" s="10"/>
      <c r="B169" s="13" t="s">
        <v>10</v>
      </c>
      <c r="C169" s="14">
        <f>IFERROR(ROUND(C170, 2), 0)</f>
        <v>1500</v>
      </c>
    </row>
    <row r="170" spans="1:3" ht="30" x14ac:dyDescent="0.25">
      <c r="A170" s="10"/>
      <c r="B170" s="15" t="s">
        <v>11</v>
      </c>
      <c r="C170" s="16">
        <f>IFERROR(ROUND(C171, 2), 0)</f>
        <v>1500</v>
      </c>
    </row>
    <row r="171" spans="1:3" ht="15" customHeight="1" x14ac:dyDescent="0.25">
      <c r="A171" s="10"/>
      <c r="B171" s="15" t="s">
        <v>6</v>
      </c>
      <c r="C171" s="16">
        <v>1500</v>
      </c>
    </row>
    <row r="172" spans="1:3" ht="29.25" x14ac:dyDescent="0.25">
      <c r="A172" s="10"/>
      <c r="B172" s="13" t="s">
        <v>250</v>
      </c>
      <c r="C172" s="14">
        <f>IFERROR(ROUND(C173+C175, 2), 0)</f>
        <v>3200</v>
      </c>
    </row>
    <row r="173" spans="1:3" ht="15" x14ac:dyDescent="0.25">
      <c r="A173" s="10"/>
      <c r="B173" s="15" t="s">
        <v>23</v>
      </c>
      <c r="C173" s="16">
        <f>IFERROR(ROUND(C174, 2), 0)</f>
        <v>1700</v>
      </c>
    </row>
    <row r="174" spans="1:3" ht="30" x14ac:dyDescent="0.25">
      <c r="A174" s="10"/>
      <c r="B174" s="15" t="s">
        <v>2</v>
      </c>
      <c r="C174" s="16">
        <v>1700</v>
      </c>
    </row>
    <row r="175" spans="1:3" ht="15" x14ac:dyDescent="0.25">
      <c r="A175" s="10"/>
      <c r="B175" s="15" t="s">
        <v>12</v>
      </c>
      <c r="C175" s="16">
        <f>IFERROR(ROUND(C176, 2), 0)</f>
        <v>1500</v>
      </c>
    </row>
    <row r="176" spans="1:3" ht="30" x14ac:dyDescent="0.25">
      <c r="A176" s="10"/>
      <c r="B176" s="15" t="s">
        <v>2</v>
      </c>
      <c r="C176" s="16">
        <v>1500</v>
      </c>
    </row>
    <row r="177" spans="1:3" ht="15" x14ac:dyDescent="0.25">
      <c r="A177" s="10"/>
      <c r="B177" s="13" t="s">
        <v>13</v>
      </c>
      <c r="C177" s="14">
        <f>IFERROR(ROUND(C178, 2), 0)</f>
        <v>65700</v>
      </c>
    </row>
    <row r="178" spans="1:3" ht="15" x14ac:dyDescent="0.25">
      <c r="A178" s="10"/>
      <c r="B178" s="15" t="s">
        <v>14</v>
      </c>
      <c r="C178" s="16">
        <f>IFERROR(ROUND(SUM(C179:C180), 2), 0)</f>
        <v>65700</v>
      </c>
    </row>
    <row r="179" spans="1:3" ht="30" x14ac:dyDescent="0.25">
      <c r="A179" s="10"/>
      <c r="B179" s="15" t="s">
        <v>2</v>
      </c>
      <c r="C179" s="16">
        <v>17900</v>
      </c>
    </row>
    <row r="180" spans="1:3" ht="15" x14ac:dyDescent="0.25">
      <c r="A180" s="10"/>
      <c r="B180" s="15" t="s">
        <v>3</v>
      </c>
      <c r="C180" s="16">
        <v>47800</v>
      </c>
    </row>
    <row r="181" spans="1:3" ht="15" x14ac:dyDescent="0.25">
      <c r="A181" s="10"/>
      <c r="B181" s="13" t="s">
        <v>15</v>
      </c>
      <c r="C181" s="14">
        <f>IFERROR(ROUND(C182+C184+C187+C189, 2), 0)</f>
        <v>26700</v>
      </c>
    </row>
    <row r="182" spans="1:3" ht="15" x14ac:dyDescent="0.25">
      <c r="A182" s="10"/>
      <c r="B182" s="15" t="s">
        <v>16</v>
      </c>
      <c r="C182" s="16">
        <f>IFERROR(ROUND(C183, 2), 0)</f>
        <v>4300</v>
      </c>
    </row>
    <row r="183" spans="1:3" ht="30" x14ac:dyDescent="0.25">
      <c r="A183" s="10"/>
      <c r="B183" s="15" t="s">
        <v>2</v>
      </c>
      <c r="C183" s="16">
        <v>4300</v>
      </c>
    </row>
    <row r="184" spans="1:3" ht="15" x14ac:dyDescent="0.25">
      <c r="A184" s="10"/>
      <c r="B184" s="15" t="s">
        <v>17</v>
      </c>
      <c r="C184" s="16">
        <f>IFERROR(ROUND(SUM(C185:C186), 2), 0)</f>
        <v>16600</v>
      </c>
    </row>
    <row r="185" spans="1:3" ht="30" x14ac:dyDescent="0.25">
      <c r="A185" s="10"/>
      <c r="B185" s="15" t="s">
        <v>2</v>
      </c>
      <c r="C185" s="16">
        <v>7600</v>
      </c>
    </row>
    <row r="186" spans="1:3" ht="15" x14ac:dyDescent="0.25">
      <c r="A186" s="10"/>
      <c r="B186" s="15" t="s">
        <v>3</v>
      </c>
      <c r="C186" s="16">
        <v>9000</v>
      </c>
    </row>
    <row r="187" spans="1:3" ht="30" x14ac:dyDescent="0.25">
      <c r="A187" s="10"/>
      <c r="B187" s="15" t="s">
        <v>18</v>
      </c>
      <c r="C187" s="16">
        <f>IFERROR(ROUND(C188, 2), 0)</f>
        <v>1000</v>
      </c>
    </row>
    <row r="188" spans="1:3" ht="30" x14ac:dyDescent="0.25">
      <c r="A188" s="10"/>
      <c r="B188" s="15" t="s">
        <v>2</v>
      </c>
      <c r="C188" s="16">
        <v>1000</v>
      </c>
    </row>
    <row r="189" spans="1:3" ht="15" x14ac:dyDescent="0.25">
      <c r="A189" s="10"/>
      <c r="B189" s="15" t="s">
        <v>20</v>
      </c>
      <c r="C189" s="16">
        <f>IFERROR(ROUND(C190, 2), 0)</f>
        <v>4800</v>
      </c>
    </row>
    <row r="190" spans="1:3" ht="30" x14ac:dyDescent="0.25">
      <c r="A190" s="10"/>
      <c r="B190" s="15" t="s">
        <v>2</v>
      </c>
      <c r="C190" s="16">
        <v>4800</v>
      </c>
    </row>
    <row r="191" spans="1:3" ht="31.5" x14ac:dyDescent="0.25">
      <c r="A191" s="17" t="s">
        <v>221</v>
      </c>
      <c r="B191" s="11" t="s">
        <v>223</v>
      </c>
      <c r="C191" s="12">
        <f>IFERROR(ROUND(C192, 2), 0)</f>
        <v>91900</v>
      </c>
    </row>
    <row r="192" spans="1:3" ht="15" x14ac:dyDescent="0.25">
      <c r="A192" s="10"/>
      <c r="B192" s="13" t="s">
        <v>13</v>
      </c>
      <c r="C192" s="14">
        <f>IFERROR(ROUND(C193, 2), 0)</f>
        <v>91900</v>
      </c>
    </row>
    <row r="193" spans="1:3" ht="15" x14ac:dyDescent="0.25">
      <c r="A193" s="10"/>
      <c r="B193" s="15" t="s">
        <v>28</v>
      </c>
      <c r="C193" s="16">
        <f>IFERROR(ROUND(C194, 2), 0)</f>
        <v>91900</v>
      </c>
    </row>
    <row r="194" spans="1:3" ht="30" x14ac:dyDescent="0.25">
      <c r="A194" s="10"/>
      <c r="B194" s="15" t="s">
        <v>2</v>
      </c>
      <c r="C194" s="16">
        <v>91900</v>
      </c>
    </row>
    <row r="195" spans="1:3" x14ac:dyDescent="0.25">
      <c r="A195" s="17" t="s">
        <v>224</v>
      </c>
      <c r="B195" s="11" t="s">
        <v>29</v>
      </c>
      <c r="C195" s="12">
        <f>IFERROR(ROUND(C196+C215+C287+C317+C380+C410, 2), 0)</f>
        <v>21408100</v>
      </c>
    </row>
    <row r="196" spans="1:3" ht="29.25" x14ac:dyDescent="0.25">
      <c r="A196" s="10"/>
      <c r="B196" s="13" t="s">
        <v>30</v>
      </c>
      <c r="C196" s="14">
        <f>IFERROR(ROUND(C197+C199+C201+C204+C206+C209+C211+C213, 2), 0)</f>
        <v>1918000</v>
      </c>
    </row>
    <row r="197" spans="1:3" ht="15" x14ac:dyDescent="0.25">
      <c r="A197" s="10"/>
      <c r="B197" s="15" t="s">
        <v>31</v>
      </c>
      <c r="C197" s="16">
        <f>IFERROR(ROUND(SUM(C198:C198), 2), 0)</f>
        <v>101700</v>
      </c>
    </row>
    <row r="198" spans="1:3" ht="15" x14ac:dyDescent="0.25">
      <c r="A198" s="10"/>
      <c r="B198" s="15" t="s">
        <v>8</v>
      </c>
      <c r="C198" s="16">
        <v>101700</v>
      </c>
    </row>
    <row r="199" spans="1:3" ht="30" x14ac:dyDescent="0.25">
      <c r="A199" s="10"/>
      <c r="B199" s="15" t="s">
        <v>32</v>
      </c>
      <c r="C199" s="16">
        <f>IFERROR(ROUND(C200, 2), 0)</f>
        <v>233200</v>
      </c>
    </row>
    <row r="200" spans="1:3" ht="30" x14ac:dyDescent="0.25">
      <c r="A200" s="10"/>
      <c r="B200" s="15" t="s">
        <v>2</v>
      </c>
      <c r="C200" s="16">
        <v>233200</v>
      </c>
    </row>
    <row r="201" spans="1:3" ht="30" x14ac:dyDescent="0.25">
      <c r="A201" s="10"/>
      <c r="B201" s="15" t="s">
        <v>36</v>
      </c>
      <c r="C201" s="16">
        <f>IFERROR(ROUND(SUM(C202:C203), 2), 0)</f>
        <v>204400</v>
      </c>
    </row>
    <row r="202" spans="1:3" ht="15" x14ac:dyDescent="0.25">
      <c r="A202" s="10"/>
      <c r="B202" s="15" t="s">
        <v>37</v>
      </c>
      <c r="C202" s="16">
        <v>30700</v>
      </c>
    </row>
    <row r="203" spans="1:3" ht="15" x14ac:dyDescent="0.25">
      <c r="A203" s="10"/>
      <c r="B203" s="15" t="s">
        <v>38</v>
      </c>
      <c r="C203" s="16">
        <v>173700</v>
      </c>
    </row>
    <row r="204" spans="1:3" ht="30" x14ac:dyDescent="0.25">
      <c r="A204" s="10"/>
      <c r="B204" s="15" t="s">
        <v>39</v>
      </c>
      <c r="C204" s="16">
        <f>IFERROR(ROUND(C205, 2), 0)</f>
        <v>1047600</v>
      </c>
    </row>
    <row r="205" spans="1:3" ht="15" x14ac:dyDescent="0.25">
      <c r="A205" s="10"/>
      <c r="B205" s="15" t="s">
        <v>38</v>
      </c>
      <c r="C205" s="16">
        <v>1047600</v>
      </c>
    </row>
    <row r="206" spans="1:3" ht="30" x14ac:dyDescent="0.25">
      <c r="A206" s="10"/>
      <c r="B206" s="15" t="s">
        <v>40</v>
      </c>
      <c r="C206" s="16">
        <f>IFERROR(ROUND(SUM(C207:C208), 2), 0)</f>
        <v>259100</v>
      </c>
    </row>
    <row r="207" spans="1:3" ht="30" x14ac:dyDescent="0.25">
      <c r="A207" s="10"/>
      <c r="B207" s="15" t="s">
        <v>2</v>
      </c>
      <c r="C207" s="16">
        <v>59100</v>
      </c>
    </row>
    <row r="208" spans="1:3" ht="15" x14ac:dyDescent="0.25">
      <c r="A208" s="10"/>
      <c r="B208" s="15" t="s">
        <v>41</v>
      </c>
      <c r="C208" s="16">
        <v>200000</v>
      </c>
    </row>
    <row r="209" spans="1:3" ht="15" x14ac:dyDescent="0.25">
      <c r="A209" s="10"/>
      <c r="B209" s="15" t="s">
        <v>42</v>
      </c>
      <c r="C209" s="16">
        <f>IFERROR(ROUND(C210, 2), 0)</f>
        <v>26000</v>
      </c>
    </row>
    <row r="210" spans="1:3" ht="30" x14ac:dyDescent="0.25">
      <c r="A210" s="10"/>
      <c r="B210" s="15" t="s">
        <v>2</v>
      </c>
      <c r="C210" s="16">
        <v>26000</v>
      </c>
    </row>
    <row r="211" spans="1:3" ht="15" x14ac:dyDescent="0.25">
      <c r="A211" s="10"/>
      <c r="B211" s="15" t="s">
        <v>43</v>
      </c>
      <c r="C211" s="16">
        <f>IFERROR(ROUND(C212, 2), 0)</f>
        <v>20000</v>
      </c>
    </row>
    <row r="212" spans="1:3" ht="30" x14ac:dyDescent="0.25">
      <c r="A212" s="10"/>
      <c r="B212" s="15" t="s">
        <v>2</v>
      </c>
      <c r="C212" s="16">
        <v>20000</v>
      </c>
    </row>
    <row r="213" spans="1:3" ht="30" x14ac:dyDescent="0.25">
      <c r="A213" s="10"/>
      <c r="B213" s="15" t="s">
        <v>44</v>
      </c>
      <c r="C213" s="16">
        <f>IFERROR(ROUND(C214, 2), 0)</f>
        <v>26000</v>
      </c>
    </row>
    <row r="214" spans="1:3" ht="30" x14ac:dyDescent="0.25">
      <c r="A214" s="10"/>
      <c r="B214" s="15" t="s">
        <v>2</v>
      </c>
      <c r="C214" s="16">
        <v>26000</v>
      </c>
    </row>
    <row r="215" spans="1:3" ht="29.25" x14ac:dyDescent="0.25">
      <c r="A215" s="10"/>
      <c r="B215" s="13" t="s">
        <v>10</v>
      </c>
      <c r="C215" s="14">
        <f>IFERROR(ROUND(C216+C218+C220+C222+C224+C227+C230+C232+C234+C236+C238+C240+C243+C245+C247+C249+C251+C253+C255+C257+C259+C262+C265+C268+C271+C273+C275+C277+C279+C284, 2), 0)</f>
        <v>7342600</v>
      </c>
    </row>
    <row r="216" spans="1:3" ht="15" x14ac:dyDescent="0.25">
      <c r="A216" s="10"/>
      <c r="B216" s="15" t="s">
        <v>45</v>
      </c>
      <c r="C216" s="16">
        <f>IFERROR(ROUND(C217, 2), 0)</f>
        <v>990000</v>
      </c>
    </row>
    <row r="217" spans="1:3" ht="30" x14ac:dyDescent="0.25">
      <c r="A217" s="10"/>
      <c r="B217" s="15" t="s">
        <v>2</v>
      </c>
      <c r="C217" s="16">
        <v>990000</v>
      </c>
    </row>
    <row r="218" spans="1:3" ht="30" x14ac:dyDescent="0.25">
      <c r="A218" s="10"/>
      <c r="B218" s="15" t="s">
        <v>46</v>
      </c>
      <c r="C218" s="16">
        <f>IFERROR(ROUND(C219, 2), 0)</f>
        <v>800000</v>
      </c>
    </row>
    <row r="219" spans="1:3" ht="30" x14ac:dyDescent="0.25">
      <c r="A219" s="10"/>
      <c r="B219" s="15" t="s">
        <v>2</v>
      </c>
      <c r="C219" s="16">
        <v>800000</v>
      </c>
    </row>
    <row r="220" spans="1:3" ht="15" x14ac:dyDescent="0.25">
      <c r="A220" s="10"/>
      <c r="B220" s="15" t="s">
        <v>47</v>
      </c>
      <c r="C220" s="16">
        <f>IFERROR(ROUND(C221, 2), 0)</f>
        <v>171600</v>
      </c>
    </row>
    <row r="221" spans="1:3" ht="30" x14ac:dyDescent="0.25">
      <c r="A221" s="10"/>
      <c r="B221" s="15" t="s">
        <v>48</v>
      </c>
      <c r="C221" s="16">
        <v>171600</v>
      </c>
    </row>
    <row r="222" spans="1:3" ht="15" x14ac:dyDescent="0.25">
      <c r="A222" s="10"/>
      <c r="B222" s="15" t="s">
        <v>49</v>
      </c>
      <c r="C222" s="16">
        <f>IFERROR(ROUND(C223, 2), 0)</f>
        <v>74000</v>
      </c>
    </row>
    <row r="223" spans="1:3" ht="30" x14ac:dyDescent="0.25">
      <c r="A223" s="10"/>
      <c r="B223" s="15" t="s">
        <v>48</v>
      </c>
      <c r="C223" s="16">
        <v>74000</v>
      </c>
    </row>
    <row r="224" spans="1:3" ht="15" x14ac:dyDescent="0.25">
      <c r="A224" s="10"/>
      <c r="B224" s="15" t="s">
        <v>50</v>
      </c>
      <c r="C224" s="16">
        <f>IFERROR(ROUND(SUM(C225:C226), 2), 0)</f>
        <v>67100</v>
      </c>
    </row>
    <row r="225" spans="1:3" ht="30" x14ac:dyDescent="0.25">
      <c r="A225" s="10"/>
      <c r="B225" s="15" t="s">
        <v>2</v>
      </c>
      <c r="C225" s="16">
        <v>30000</v>
      </c>
    </row>
    <row r="226" spans="1:3" ht="15" x14ac:dyDescent="0.25">
      <c r="A226" s="10"/>
      <c r="B226" s="15" t="s">
        <v>8</v>
      </c>
      <c r="C226" s="16">
        <v>37100</v>
      </c>
    </row>
    <row r="227" spans="1:3" ht="15" x14ac:dyDescent="0.25">
      <c r="A227" s="10"/>
      <c r="B227" s="15" t="s">
        <v>51</v>
      </c>
      <c r="C227" s="16">
        <f>IFERROR(ROUND(SUM(C228:C229), 2), 0)</f>
        <v>105500</v>
      </c>
    </row>
    <row r="228" spans="1:3" ht="30" x14ac:dyDescent="0.25">
      <c r="A228" s="10"/>
      <c r="B228" s="15" t="s">
        <v>2</v>
      </c>
      <c r="C228" s="16">
        <v>44400</v>
      </c>
    </row>
    <row r="229" spans="1:3" ht="15" x14ac:dyDescent="0.25">
      <c r="A229" s="10"/>
      <c r="B229" s="15" t="s">
        <v>8</v>
      </c>
      <c r="C229" s="16">
        <v>61100</v>
      </c>
    </row>
    <row r="230" spans="1:3" ht="15" x14ac:dyDescent="0.25">
      <c r="A230" s="10"/>
      <c r="B230" s="15" t="s">
        <v>52</v>
      </c>
      <c r="C230" s="16">
        <f>IFERROR(ROUND(C231, 2), 0)</f>
        <v>53600</v>
      </c>
    </row>
    <row r="231" spans="1:3" ht="15" x14ac:dyDescent="0.25">
      <c r="A231" s="10"/>
      <c r="B231" s="15" t="s">
        <v>8</v>
      </c>
      <c r="C231" s="16">
        <v>53600</v>
      </c>
    </row>
    <row r="232" spans="1:3" ht="15" x14ac:dyDescent="0.25">
      <c r="A232" s="10"/>
      <c r="B232" s="15" t="s">
        <v>53</v>
      </c>
      <c r="C232" s="16">
        <f>IFERROR(ROUND(C233, 2), 0)</f>
        <v>24400</v>
      </c>
    </row>
    <row r="233" spans="1:3" ht="15" x14ac:dyDescent="0.25">
      <c r="A233" s="10"/>
      <c r="B233" s="15" t="s">
        <v>8</v>
      </c>
      <c r="C233" s="16">
        <v>24400</v>
      </c>
    </row>
    <row r="234" spans="1:3" ht="15" x14ac:dyDescent="0.25">
      <c r="A234" s="10"/>
      <c r="B234" s="15" t="s">
        <v>54</v>
      </c>
      <c r="C234" s="16">
        <f>IFERROR(ROUND(C235, 2), 0)</f>
        <v>28900</v>
      </c>
    </row>
    <row r="235" spans="1:3" ht="15" x14ac:dyDescent="0.25">
      <c r="A235" s="10"/>
      <c r="B235" s="15" t="s">
        <v>8</v>
      </c>
      <c r="C235" s="16">
        <v>28900</v>
      </c>
    </row>
    <row r="236" spans="1:3" ht="15" x14ac:dyDescent="0.25">
      <c r="A236" s="10"/>
      <c r="B236" s="15" t="s">
        <v>55</v>
      </c>
      <c r="C236" s="16">
        <f>IFERROR(ROUND(C237, 2), 0)</f>
        <v>750000</v>
      </c>
    </row>
    <row r="237" spans="1:3" ht="30" x14ac:dyDescent="0.25">
      <c r="A237" s="10"/>
      <c r="B237" s="15" t="s">
        <v>2</v>
      </c>
      <c r="C237" s="16">
        <v>750000</v>
      </c>
    </row>
    <row r="238" spans="1:3" ht="15" x14ac:dyDescent="0.25">
      <c r="A238" s="10"/>
      <c r="B238" s="15" t="s">
        <v>56</v>
      </c>
      <c r="C238" s="16">
        <f>IFERROR(ROUND(C239, 2), 0)</f>
        <v>582400</v>
      </c>
    </row>
    <row r="239" spans="1:3" ht="30" x14ac:dyDescent="0.25">
      <c r="A239" s="10"/>
      <c r="B239" s="15" t="s">
        <v>48</v>
      </c>
      <c r="C239" s="16">
        <v>582400</v>
      </c>
    </row>
    <row r="240" spans="1:3" ht="30" x14ac:dyDescent="0.25">
      <c r="A240" s="10"/>
      <c r="B240" s="15" t="s">
        <v>57</v>
      </c>
      <c r="C240" s="16">
        <f>IFERROR(ROUND(SUM(C241:C242), 2), 0)</f>
        <v>52000</v>
      </c>
    </row>
    <row r="241" spans="1:3" ht="30" x14ac:dyDescent="0.25">
      <c r="A241" s="10"/>
      <c r="B241" s="15" t="s">
        <v>2</v>
      </c>
      <c r="C241" s="16">
        <v>37800</v>
      </c>
    </row>
    <row r="242" spans="1:3" ht="15" x14ac:dyDescent="0.25">
      <c r="A242" s="10"/>
      <c r="B242" s="15" t="s">
        <v>8</v>
      </c>
      <c r="C242" s="16">
        <v>14200</v>
      </c>
    </row>
    <row r="243" spans="1:3" ht="30" x14ac:dyDescent="0.25">
      <c r="A243" s="10"/>
      <c r="B243" s="15" t="s">
        <v>58</v>
      </c>
      <c r="C243" s="16">
        <f>IFERROR(ROUND(C244, 2), 0)</f>
        <v>14000</v>
      </c>
    </row>
    <row r="244" spans="1:3" ht="15" x14ac:dyDescent="0.25">
      <c r="A244" s="10"/>
      <c r="B244" s="15" t="s">
        <v>8</v>
      </c>
      <c r="C244" s="16">
        <v>14000</v>
      </c>
    </row>
    <row r="245" spans="1:3" ht="30" x14ac:dyDescent="0.25">
      <c r="A245" s="10"/>
      <c r="B245" s="15" t="s">
        <v>59</v>
      </c>
      <c r="C245" s="16">
        <f>IFERROR(ROUND(C246, 2), 0)</f>
        <v>130000</v>
      </c>
    </row>
    <row r="246" spans="1:3" ht="30" x14ac:dyDescent="0.25">
      <c r="A246" s="10"/>
      <c r="B246" s="15" t="s">
        <v>2</v>
      </c>
      <c r="C246" s="16">
        <v>130000</v>
      </c>
    </row>
    <row r="247" spans="1:3" ht="15" x14ac:dyDescent="0.25">
      <c r="A247" s="10"/>
      <c r="B247" s="15" t="s">
        <v>60</v>
      </c>
      <c r="C247" s="16">
        <f>IFERROR(ROUND(C248, 2), 0)</f>
        <v>24200</v>
      </c>
    </row>
    <row r="248" spans="1:3" ht="30" x14ac:dyDescent="0.25">
      <c r="A248" s="10"/>
      <c r="B248" s="15" t="s">
        <v>48</v>
      </c>
      <c r="C248" s="16">
        <v>24200</v>
      </c>
    </row>
    <row r="249" spans="1:3" ht="30" x14ac:dyDescent="0.25">
      <c r="A249" s="10"/>
      <c r="B249" s="15" t="s">
        <v>11</v>
      </c>
      <c r="C249" s="16">
        <f>IFERROR(ROUND(C250, 2), 0)</f>
        <v>2800</v>
      </c>
    </row>
    <row r="250" spans="1:3" ht="30" x14ac:dyDescent="0.25">
      <c r="A250" s="10"/>
      <c r="B250" s="15" t="s">
        <v>48</v>
      </c>
      <c r="C250" s="16">
        <v>2800</v>
      </c>
    </row>
    <row r="251" spans="1:3" ht="30" x14ac:dyDescent="0.25">
      <c r="A251" s="10"/>
      <c r="B251" s="15" t="s">
        <v>61</v>
      </c>
      <c r="C251" s="16">
        <f>IFERROR(ROUND(SUM(C252:C252), 2), 0)</f>
        <v>1835600</v>
      </c>
    </row>
    <row r="252" spans="1:3" ht="15" x14ac:dyDescent="0.25">
      <c r="A252" s="10"/>
      <c r="B252" s="15" t="s">
        <v>38</v>
      </c>
      <c r="C252" s="16">
        <v>1835600</v>
      </c>
    </row>
    <row r="253" spans="1:3" ht="30" x14ac:dyDescent="0.25">
      <c r="A253" s="10"/>
      <c r="B253" s="15" t="s">
        <v>62</v>
      </c>
      <c r="C253" s="16">
        <f>IFERROR(ROUND(C254, 2), 0)</f>
        <v>15000</v>
      </c>
    </row>
    <row r="254" spans="1:3" ht="30" x14ac:dyDescent="0.25">
      <c r="A254" s="10"/>
      <c r="B254" s="15" t="s">
        <v>2</v>
      </c>
      <c r="C254" s="16">
        <v>15000</v>
      </c>
    </row>
    <row r="255" spans="1:3" ht="15" x14ac:dyDescent="0.25">
      <c r="A255" s="10"/>
      <c r="B255" s="15" t="s">
        <v>63</v>
      </c>
      <c r="C255" s="16">
        <f>IFERROR(ROUND(C256, 2), 0)</f>
        <v>500</v>
      </c>
    </row>
    <row r="256" spans="1:3" ht="30" x14ac:dyDescent="0.25">
      <c r="A256" s="10"/>
      <c r="B256" s="15" t="s">
        <v>2</v>
      </c>
      <c r="C256" s="16">
        <v>500</v>
      </c>
    </row>
    <row r="257" spans="1:3" ht="15" customHeight="1" x14ac:dyDescent="0.25">
      <c r="A257" s="10"/>
      <c r="B257" s="15" t="s">
        <v>64</v>
      </c>
      <c r="C257" s="16">
        <f>IFERROR(ROUND(C258, 2), 0)</f>
        <v>200</v>
      </c>
    </row>
    <row r="258" spans="1:3" ht="15" x14ac:dyDescent="0.25">
      <c r="A258" s="10"/>
      <c r="B258" s="15" t="s">
        <v>65</v>
      </c>
      <c r="C258" s="16">
        <v>200</v>
      </c>
    </row>
    <row r="259" spans="1:3" ht="30" x14ac:dyDescent="0.25">
      <c r="A259" s="10"/>
      <c r="B259" s="15" t="s">
        <v>66</v>
      </c>
      <c r="C259" s="16">
        <f>IFERROR(ROUND(SUM(C260:C261), 2), 0)</f>
        <v>218400</v>
      </c>
    </row>
    <row r="260" spans="1:3" ht="15" x14ac:dyDescent="0.25">
      <c r="A260" s="10"/>
      <c r="B260" s="15" t="s">
        <v>37</v>
      </c>
      <c r="C260" s="16">
        <v>34300</v>
      </c>
    </row>
    <row r="261" spans="1:3" ht="15" x14ac:dyDescent="0.25">
      <c r="A261" s="10"/>
      <c r="B261" s="15" t="s">
        <v>38</v>
      </c>
      <c r="C261" s="16">
        <v>184100</v>
      </c>
    </row>
    <row r="262" spans="1:3" ht="30" x14ac:dyDescent="0.25">
      <c r="A262" s="10"/>
      <c r="B262" s="15" t="s">
        <v>67</v>
      </c>
      <c r="C262" s="16">
        <f>IFERROR(ROUND(SUM(C263:C264), 2), 0)</f>
        <v>3700</v>
      </c>
    </row>
    <row r="263" spans="1:3" ht="15" x14ac:dyDescent="0.25">
      <c r="A263" s="10"/>
      <c r="B263" s="15" t="s">
        <v>37</v>
      </c>
      <c r="C263" s="16">
        <v>600</v>
      </c>
    </row>
    <row r="264" spans="1:3" ht="15" x14ac:dyDescent="0.25">
      <c r="A264" s="10"/>
      <c r="B264" s="15" t="s">
        <v>38</v>
      </c>
      <c r="C264" s="16">
        <v>3100</v>
      </c>
    </row>
    <row r="265" spans="1:3" ht="30" x14ac:dyDescent="0.25">
      <c r="A265" s="10"/>
      <c r="B265" s="15" t="s">
        <v>68</v>
      </c>
      <c r="C265" s="16">
        <f>IFERROR(ROUND(SUM(C266:C267), 2), 0)</f>
        <v>60400</v>
      </c>
    </row>
    <row r="266" spans="1:3" ht="15" x14ac:dyDescent="0.25">
      <c r="A266" s="10"/>
      <c r="B266" s="15" t="s">
        <v>37</v>
      </c>
      <c r="C266" s="16">
        <v>9100</v>
      </c>
    </row>
    <row r="267" spans="1:3" ht="15" x14ac:dyDescent="0.25">
      <c r="A267" s="10"/>
      <c r="B267" s="15" t="s">
        <v>38</v>
      </c>
      <c r="C267" s="16">
        <v>51300</v>
      </c>
    </row>
    <row r="268" spans="1:3" ht="30" x14ac:dyDescent="0.25">
      <c r="A268" s="10"/>
      <c r="B268" s="15" t="s">
        <v>69</v>
      </c>
      <c r="C268" s="16">
        <f>IFERROR(ROUND(SUM(C269:C270), 2), 0)</f>
        <v>576600</v>
      </c>
    </row>
    <row r="269" spans="1:3" ht="15" x14ac:dyDescent="0.25">
      <c r="A269" s="10"/>
      <c r="B269" s="15" t="s">
        <v>37</v>
      </c>
      <c r="C269" s="16">
        <v>80200</v>
      </c>
    </row>
    <row r="270" spans="1:3" ht="15" x14ac:dyDescent="0.25">
      <c r="A270" s="10"/>
      <c r="B270" s="15" t="s">
        <v>38</v>
      </c>
      <c r="C270" s="16">
        <v>496400</v>
      </c>
    </row>
    <row r="271" spans="1:3" ht="30" x14ac:dyDescent="0.25">
      <c r="A271" s="10"/>
      <c r="B271" s="15" t="s">
        <v>70</v>
      </c>
      <c r="C271" s="16">
        <f>IFERROR(ROUND(C272, 2), 0)</f>
        <v>90000</v>
      </c>
    </row>
    <row r="272" spans="1:3" ht="30" x14ac:dyDescent="0.25">
      <c r="A272" s="10"/>
      <c r="B272" s="15" t="s">
        <v>2</v>
      </c>
      <c r="C272" s="16">
        <v>90000</v>
      </c>
    </row>
    <row r="273" spans="1:3" ht="30" x14ac:dyDescent="0.25">
      <c r="A273" s="10"/>
      <c r="B273" s="15" t="s">
        <v>71</v>
      </c>
      <c r="C273" s="16">
        <f>IFERROR(ROUND(C274, 2), 0)</f>
        <v>4000</v>
      </c>
    </row>
    <row r="274" spans="1:3" ht="30" x14ac:dyDescent="0.25">
      <c r="A274" s="10"/>
      <c r="B274" s="15" t="s">
        <v>2</v>
      </c>
      <c r="C274" s="16">
        <v>4000</v>
      </c>
    </row>
    <row r="275" spans="1:3" ht="15" x14ac:dyDescent="0.25">
      <c r="A275" s="10"/>
      <c r="B275" s="15" t="s">
        <v>72</v>
      </c>
      <c r="C275" s="16">
        <f>IFERROR(ROUND(C276, 2), 0)</f>
        <v>31000</v>
      </c>
    </row>
    <row r="276" spans="1:3" ht="30" x14ac:dyDescent="0.25">
      <c r="A276" s="10"/>
      <c r="B276" s="15" t="s">
        <v>2</v>
      </c>
      <c r="C276" s="16">
        <v>31000</v>
      </c>
    </row>
    <row r="277" spans="1:3" ht="30" x14ac:dyDescent="0.25">
      <c r="A277" s="10"/>
      <c r="B277" s="15" t="s">
        <v>73</v>
      </c>
      <c r="C277" s="16">
        <f>IFERROR(ROUND(C278, 2), 0)</f>
        <v>3200</v>
      </c>
    </row>
    <row r="278" spans="1:3" ht="30" x14ac:dyDescent="0.25">
      <c r="A278" s="10"/>
      <c r="B278" s="15" t="s">
        <v>48</v>
      </c>
      <c r="C278" s="16">
        <v>3200</v>
      </c>
    </row>
    <row r="279" spans="1:3" ht="15" x14ac:dyDescent="0.25">
      <c r="A279" s="10"/>
      <c r="B279" s="15" t="s">
        <v>74</v>
      </c>
      <c r="C279" s="16">
        <f>IFERROR(ROUND(SUM(C280:C283), 2), 0)</f>
        <v>210000</v>
      </c>
    </row>
    <row r="280" spans="1:3" ht="30" x14ac:dyDescent="0.25">
      <c r="A280" s="10"/>
      <c r="B280" s="15" t="s">
        <v>2</v>
      </c>
      <c r="C280" s="16">
        <v>30000</v>
      </c>
    </row>
    <row r="281" spans="1:3" ht="30" x14ac:dyDescent="0.25">
      <c r="A281" s="10"/>
      <c r="B281" s="15" t="s">
        <v>48</v>
      </c>
      <c r="C281" s="16">
        <v>16700</v>
      </c>
    </row>
    <row r="282" spans="1:3" ht="15" x14ac:dyDescent="0.25">
      <c r="A282" s="10"/>
      <c r="B282" s="15" t="s">
        <v>75</v>
      </c>
      <c r="C282" s="16">
        <v>121400</v>
      </c>
    </row>
    <row r="283" spans="1:3" ht="45" x14ac:dyDescent="0.25">
      <c r="A283" s="10"/>
      <c r="B283" s="15" t="s">
        <v>76</v>
      </c>
      <c r="C283" s="16">
        <v>41900</v>
      </c>
    </row>
    <row r="284" spans="1:3" ht="15" x14ac:dyDescent="0.25">
      <c r="A284" s="10"/>
      <c r="B284" s="15" t="s">
        <v>77</v>
      </c>
      <c r="C284" s="16">
        <f>IFERROR(ROUND(SUM(C285:C286), 2), 0)</f>
        <v>423500</v>
      </c>
    </row>
    <row r="285" spans="1:3" ht="30" x14ac:dyDescent="0.25">
      <c r="A285" s="10"/>
      <c r="B285" s="15" t="s">
        <v>2</v>
      </c>
      <c r="C285" s="16">
        <v>39600</v>
      </c>
    </row>
    <row r="286" spans="1:3" ht="15" x14ac:dyDescent="0.25">
      <c r="A286" s="10"/>
      <c r="B286" s="15" t="s">
        <v>41</v>
      </c>
      <c r="C286" s="16">
        <v>383900</v>
      </c>
    </row>
    <row r="287" spans="1:3" ht="29.25" x14ac:dyDescent="0.25">
      <c r="A287" s="10"/>
      <c r="B287" s="13" t="s">
        <v>250</v>
      </c>
      <c r="C287" s="14">
        <f>IFERROR(ROUND(C288+C290+C292+C294+C296+C298+C300+C302+C304+C306+C308+C310+C312+C314, 2), 0)</f>
        <v>717400</v>
      </c>
    </row>
    <row r="288" spans="1:3" ht="15" x14ac:dyDescent="0.25">
      <c r="A288" s="10"/>
      <c r="B288" s="15" t="s">
        <v>78</v>
      </c>
      <c r="C288" s="16">
        <f>IFERROR(ROUND(C289, 2), 0)</f>
        <v>24000</v>
      </c>
    </row>
    <row r="289" spans="1:3" ht="30" x14ac:dyDescent="0.25">
      <c r="A289" s="10"/>
      <c r="B289" s="15" t="s">
        <v>2</v>
      </c>
      <c r="C289" s="16">
        <v>24000</v>
      </c>
    </row>
    <row r="290" spans="1:3" ht="15" x14ac:dyDescent="0.25">
      <c r="A290" s="10"/>
      <c r="B290" s="15" t="s">
        <v>12</v>
      </c>
      <c r="C290" s="16">
        <f>IFERROR(ROUND(C291, 2), 0)</f>
        <v>105000</v>
      </c>
    </row>
    <row r="291" spans="1:3" ht="30" x14ac:dyDescent="0.25">
      <c r="A291" s="10"/>
      <c r="B291" s="15" t="s">
        <v>2</v>
      </c>
      <c r="C291" s="16">
        <v>105000</v>
      </c>
    </row>
    <row r="292" spans="1:3" ht="15" x14ac:dyDescent="0.25">
      <c r="A292" s="10"/>
      <c r="B292" s="15" t="s">
        <v>79</v>
      </c>
      <c r="C292" s="16">
        <f>IFERROR(ROUND(C293, 2), 0)</f>
        <v>21400</v>
      </c>
    </row>
    <row r="293" spans="1:3" ht="30" x14ac:dyDescent="0.25">
      <c r="A293" s="10"/>
      <c r="B293" s="15" t="s">
        <v>2</v>
      </c>
      <c r="C293" s="16">
        <v>21400</v>
      </c>
    </row>
    <row r="294" spans="1:3" ht="15" x14ac:dyDescent="0.25">
      <c r="A294" s="10"/>
      <c r="B294" s="15" t="s">
        <v>80</v>
      </c>
      <c r="C294" s="16">
        <f>IFERROR(ROUND(C295, 2), 0)</f>
        <v>148400</v>
      </c>
    </row>
    <row r="295" spans="1:3" ht="30" x14ac:dyDescent="0.25">
      <c r="A295" s="10"/>
      <c r="B295" s="15" t="s">
        <v>2</v>
      </c>
      <c r="C295" s="16">
        <v>148400</v>
      </c>
    </row>
    <row r="296" spans="1:3" ht="15" x14ac:dyDescent="0.25">
      <c r="A296" s="10"/>
      <c r="B296" s="15" t="s">
        <v>81</v>
      </c>
      <c r="C296" s="16">
        <f>IFERROR(ROUND(C297, 2), 0)</f>
        <v>20000</v>
      </c>
    </row>
    <row r="297" spans="1:3" ht="30" x14ac:dyDescent="0.25">
      <c r="A297" s="10"/>
      <c r="B297" s="15" t="s">
        <v>2</v>
      </c>
      <c r="C297" s="16">
        <v>20000</v>
      </c>
    </row>
    <row r="298" spans="1:3" ht="15" x14ac:dyDescent="0.25">
      <c r="A298" s="10"/>
      <c r="B298" s="15" t="s">
        <v>82</v>
      </c>
      <c r="C298" s="16">
        <f>IFERROR(ROUND(C299, 2), 0)</f>
        <v>2300</v>
      </c>
    </row>
    <row r="299" spans="1:3" ht="30" x14ac:dyDescent="0.25">
      <c r="A299" s="10"/>
      <c r="B299" s="15" t="s">
        <v>2</v>
      </c>
      <c r="C299" s="16">
        <v>2300</v>
      </c>
    </row>
    <row r="300" spans="1:3" ht="15" x14ac:dyDescent="0.25">
      <c r="A300" s="10"/>
      <c r="B300" s="15" t="s">
        <v>83</v>
      </c>
      <c r="C300" s="16">
        <f>IFERROR(ROUND(C301, 2), 0)</f>
        <v>54000</v>
      </c>
    </row>
    <row r="301" spans="1:3" ht="30" x14ac:dyDescent="0.25">
      <c r="A301" s="10"/>
      <c r="B301" s="15" t="s">
        <v>2</v>
      </c>
      <c r="C301" s="16">
        <v>54000</v>
      </c>
    </row>
    <row r="302" spans="1:3" ht="15" x14ac:dyDescent="0.25">
      <c r="A302" s="10"/>
      <c r="B302" s="15" t="s">
        <v>84</v>
      </c>
      <c r="C302" s="16">
        <f>IFERROR(ROUND(C303, 2), 0)</f>
        <v>5400</v>
      </c>
    </row>
    <row r="303" spans="1:3" ht="30" x14ac:dyDescent="0.25">
      <c r="A303" s="10"/>
      <c r="B303" s="15" t="s">
        <v>2</v>
      </c>
      <c r="C303" s="16">
        <v>5400</v>
      </c>
    </row>
    <row r="304" spans="1:3" ht="15" x14ac:dyDescent="0.25">
      <c r="A304" s="10"/>
      <c r="B304" s="15" t="s">
        <v>85</v>
      </c>
      <c r="C304" s="16">
        <f>IFERROR(ROUND(C305, 2), 0)</f>
        <v>1000</v>
      </c>
    </row>
    <row r="305" spans="1:3" ht="30" x14ac:dyDescent="0.25">
      <c r="A305" s="10"/>
      <c r="B305" s="15" t="s">
        <v>2</v>
      </c>
      <c r="C305" s="16">
        <v>1000</v>
      </c>
    </row>
    <row r="306" spans="1:3" ht="15" x14ac:dyDescent="0.25">
      <c r="A306" s="10"/>
      <c r="B306" s="15" t="s">
        <v>86</v>
      </c>
      <c r="C306" s="16">
        <f>IFERROR(ROUND(SUM(C307:C307), 2), 0)</f>
        <v>53300</v>
      </c>
    </row>
    <row r="307" spans="1:3" ht="30" x14ac:dyDescent="0.25">
      <c r="A307" s="10"/>
      <c r="B307" s="15" t="s">
        <v>2</v>
      </c>
      <c r="C307" s="16">
        <v>53300</v>
      </c>
    </row>
    <row r="308" spans="1:3" ht="15" x14ac:dyDescent="0.25">
      <c r="A308" s="10"/>
      <c r="B308" s="15" t="s">
        <v>87</v>
      </c>
      <c r="C308" s="16">
        <f>IFERROR(ROUND(C309, 2), 0)</f>
        <v>12000</v>
      </c>
    </row>
    <row r="309" spans="1:3" ht="30" x14ac:dyDescent="0.25">
      <c r="A309" s="10"/>
      <c r="B309" s="15" t="s">
        <v>2</v>
      </c>
      <c r="C309" s="16">
        <v>12000</v>
      </c>
    </row>
    <row r="310" spans="1:3" ht="30" x14ac:dyDescent="0.25">
      <c r="A310" s="10"/>
      <c r="B310" s="15" t="s">
        <v>88</v>
      </c>
      <c r="C310" s="16">
        <f>IFERROR(ROUND(C311, 2), 0)</f>
        <v>5000</v>
      </c>
    </row>
    <row r="311" spans="1:3" ht="30" x14ac:dyDescent="0.25">
      <c r="A311" s="10"/>
      <c r="B311" s="15" t="s">
        <v>2</v>
      </c>
      <c r="C311" s="16">
        <v>5000</v>
      </c>
    </row>
    <row r="312" spans="1:3" ht="15" x14ac:dyDescent="0.25">
      <c r="A312" s="10"/>
      <c r="B312" s="15" t="s">
        <v>89</v>
      </c>
      <c r="C312" s="16">
        <f>IFERROR(ROUND(C313, 2), 0)</f>
        <v>60000</v>
      </c>
    </row>
    <row r="313" spans="1:3" ht="30" x14ac:dyDescent="0.25">
      <c r="A313" s="10"/>
      <c r="B313" s="15" t="s">
        <v>2</v>
      </c>
      <c r="C313" s="16">
        <v>60000</v>
      </c>
    </row>
    <row r="314" spans="1:3" ht="15" customHeight="1" x14ac:dyDescent="0.25">
      <c r="A314" s="10"/>
      <c r="B314" s="15" t="s">
        <v>90</v>
      </c>
      <c r="C314" s="16">
        <f>IFERROR(ROUND(SUM(C315:C316), 2), 0)</f>
        <v>205600</v>
      </c>
    </row>
    <row r="315" spans="1:3" ht="30" x14ac:dyDescent="0.25">
      <c r="A315" s="10"/>
      <c r="B315" s="15" t="s">
        <v>2</v>
      </c>
      <c r="C315" s="16">
        <v>34700</v>
      </c>
    </row>
    <row r="316" spans="1:3" ht="15" x14ac:dyDescent="0.25">
      <c r="A316" s="10"/>
      <c r="B316" s="15" t="s">
        <v>41</v>
      </c>
      <c r="C316" s="16">
        <v>170900</v>
      </c>
    </row>
    <row r="317" spans="1:3" ht="15" x14ac:dyDescent="0.25">
      <c r="A317" s="10"/>
      <c r="B317" s="13" t="s">
        <v>13</v>
      </c>
      <c r="C317" s="14">
        <f>IFERROR(ROUND(C318+C322+C324+C326+C328+C330+C332+C334+C337+C339+C341+C343+C345+C347+C349+C351+C353+C355+C357+C359+C361+C363+C365+C367+C369+C371+C373+C376+C378, 2), 0)</f>
        <v>4610300</v>
      </c>
    </row>
    <row r="318" spans="1:3" ht="15" x14ac:dyDescent="0.25">
      <c r="A318" s="10"/>
      <c r="B318" s="15" t="s">
        <v>91</v>
      </c>
      <c r="C318" s="16">
        <f>IFERROR(ROUND(SUM(C319:C321), 2), 0)</f>
        <v>3484100</v>
      </c>
    </row>
    <row r="319" spans="1:3" ht="30" x14ac:dyDescent="0.25">
      <c r="A319" s="10"/>
      <c r="B319" s="15" t="s">
        <v>2</v>
      </c>
      <c r="C319" s="16">
        <v>2646900</v>
      </c>
    </row>
    <row r="320" spans="1:3" ht="30" x14ac:dyDescent="0.25">
      <c r="A320" s="10"/>
      <c r="B320" s="15" t="s">
        <v>4</v>
      </c>
      <c r="C320" s="16">
        <v>821200</v>
      </c>
    </row>
    <row r="321" spans="1:3" ht="15" customHeight="1" x14ac:dyDescent="0.25">
      <c r="A321" s="10"/>
      <c r="B321" s="15" t="s">
        <v>6</v>
      </c>
      <c r="C321" s="16">
        <v>16000</v>
      </c>
    </row>
    <row r="322" spans="1:3" ht="30" x14ac:dyDescent="0.25">
      <c r="A322" s="10"/>
      <c r="B322" s="15" t="s">
        <v>92</v>
      </c>
      <c r="C322" s="16">
        <f>IFERROR(ROUND(C323, 2), 0)</f>
        <v>15100</v>
      </c>
    </row>
    <row r="323" spans="1:3" ht="30" x14ac:dyDescent="0.25">
      <c r="A323" s="10"/>
      <c r="B323" s="15" t="s">
        <v>2</v>
      </c>
      <c r="C323" s="16">
        <v>15100</v>
      </c>
    </row>
    <row r="324" spans="1:3" ht="30" x14ac:dyDescent="0.25">
      <c r="A324" s="10"/>
      <c r="B324" s="15" t="s">
        <v>93</v>
      </c>
      <c r="C324" s="16">
        <f>IFERROR(ROUND(C325, 2), 0)</f>
        <v>3000</v>
      </c>
    </row>
    <row r="325" spans="1:3" ht="30" x14ac:dyDescent="0.25">
      <c r="A325" s="10"/>
      <c r="B325" s="15" t="s">
        <v>2</v>
      </c>
      <c r="C325" s="16">
        <v>3000</v>
      </c>
    </row>
    <row r="326" spans="1:3" ht="15" x14ac:dyDescent="0.25">
      <c r="A326" s="10"/>
      <c r="B326" s="15" t="s">
        <v>94</v>
      </c>
      <c r="C326" s="16">
        <f>IFERROR(ROUND(C327, 2), 0)</f>
        <v>488900</v>
      </c>
    </row>
    <row r="327" spans="1:3" ht="30" x14ac:dyDescent="0.25">
      <c r="A327" s="10"/>
      <c r="B327" s="15" t="s">
        <v>2</v>
      </c>
      <c r="C327" s="16">
        <v>488900</v>
      </c>
    </row>
    <row r="328" spans="1:3" ht="15" x14ac:dyDescent="0.25">
      <c r="A328" s="10"/>
      <c r="B328" s="15" t="s">
        <v>95</v>
      </c>
      <c r="C328" s="16">
        <f>IFERROR(ROUND(C329, 2), 0)</f>
        <v>15000</v>
      </c>
    </row>
    <row r="329" spans="1:3" ht="30" x14ac:dyDescent="0.25">
      <c r="A329" s="10"/>
      <c r="B329" s="15" t="s">
        <v>2</v>
      </c>
      <c r="C329" s="16">
        <v>15000</v>
      </c>
    </row>
    <row r="330" spans="1:3" ht="15" x14ac:dyDescent="0.25">
      <c r="A330" s="10"/>
      <c r="B330" s="15" t="s">
        <v>96</v>
      </c>
      <c r="C330" s="16">
        <f>IFERROR(ROUND(C331, 2), 0)</f>
        <v>1800</v>
      </c>
    </row>
    <row r="331" spans="1:3" ht="30" x14ac:dyDescent="0.25">
      <c r="A331" s="10"/>
      <c r="B331" s="15" t="s">
        <v>2</v>
      </c>
      <c r="C331" s="16">
        <v>1800</v>
      </c>
    </row>
    <row r="332" spans="1:3" ht="15" x14ac:dyDescent="0.25">
      <c r="A332" s="10"/>
      <c r="B332" s="15" t="s">
        <v>97</v>
      </c>
      <c r="C332" s="16">
        <f>IFERROR(ROUND(C333, 2), 0)</f>
        <v>11800</v>
      </c>
    </row>
    <row r="333" spans="1:3" ht="30" x14ac:dyDescent="0.25">
      <c r="A333" s="10"/>
      <c r="B333" s="15" t="s">
        <v>2</v>
      </c>
      <c r="C333" s="16">
        <v>11800</v>
      </c>
    </row>
    <row r="334" spans="1:3" ht="15" x14ac:dyDescent="0.25">
      <c r="A334" s="10"/>
      <c r="B334" s="15" t="s">
        <v>98</v>
      </c>
      <c r="C334" s="16">
        <f>IFERROR(ROUND(SUM(C335:C336), 2), 0)</f>
        <v>26700</v>
      </c>
    </row>
    <row r="335" spans="1:3" ht="30" x14ac:dyDescent="0.25">
      <c r="A335" s="10"/>
      <c r="B335" s="15" t="s">
        <v>2</v>
      </c>
      <c r="C335" s="16">
        <v>13400</v>
      </c>
    </row>
    <row r="336" spans="1:3" ht="30" x14ac:dyDescent="0.25">
      <c r="A336" s="10"/>
      <c r="B336" s="15" t="s">
        <v>4</v>
      </c>
      <c r="C336" s="16">
        <v>13300</v>
      </c>
    </row>
    <row r="337" spans="1:3" ht="30" x14ac:dyDescent="0.25">
      <c r="A337" s="10"/>
      <c r="B337" s="15" t="s">
        <v>99</v>
      </c>
      <c r="C337" s="16">
        <f>IFERROR(ROUND(C338, 2), 0)</f>
        <v>300</v>
      </c>
    </row>
    <row r="338" spans="1:3" ht="30" x14ac:dyDescent="0.25">
      <c r="A338" s="10"/>
      <c r="B338" s="15" t="s">
        <v>48</v>
      </c>
      <c r="C338" s="16">
        <v>300</v>
      </c>
    </row>
    <row r="339" spans="1:3" ht="15" x14ac:dyDescent="0.25">
      <c r="A339" s="10"/>
      <c r="B339" s="15" t="s">
        <v>100</v>
      </c>
      <c r="C339" s="16">
        <f>IFERROR(ROUND(C340, 2), 0)</f>
        <v>18400</v>
      </c>
    </row>
    <row r="340" spans="1:3" ht="30" x14ac:dyDescent="0.25">
      <c r="A340" s="10"/>
      <c r="B340" s="15" t="s">
        <v>48</v>
      </c>
      <c r="C340" s="16">
        <v>18400</v>
      </c>
    </row>
    <row r="341" spans="1:3" ht="15" x14ac:dyDescent="0.25">
      <c r="A341" s="10"/>
      <c r="B341" s="15" t="s">
        <v>101</v>
      </c>
      <c r="C341" s="16">
        <f>IFERROR(ROUND(C342, 2), 0)</f>
        <v>1600</v>
      </c>
    </row>
    <row r="342" spans="1:3" ht="30" x14ac:dyDescent="0.25">
      <c r="A342" s="10"/>
      <c r="B342" s="15" t="s">
        <v>48</v>
      </c>
      <c r="C342" s="16">
        <v>1600</v>
      </c>
    </row>
    <row r="343" spans="1:3" ht="15" x14ac:dyDescent="0.25">
      <c r="A343" s="10"/>
      <c r="B343" s="15" t="s">
        <v>102</v>
      </c>
      <c r="C343" s="16">
        <f>IFERROR(ROUND(C344, 2), 0)</f>
        <v>3400</v>
      </c>
    </row>
    <row r="344" spans="1:3" ht="30" x14ac:dyDescent="0.25">
      <c r="A344" s="10"/>
      <c r="B344" s="15" t="s">
        <v>48</v>
      </c>
      <c r="C344" s="16">
        <v>3400</v>
      </c>
    </row>
    <row r="345" spans="1:3" ht="30" x14ac:dyDescent="0.25">
      <c r="A345" s="10"/>
      <c r="B345" s="15" t="s">
        <v>103</v>
      </c>
      <c r="C345" s="16">
        <f>IFERROR(ROUND(C346, 2), 0)</f>
        <v>1000</v>
      </c>
    </row>
    <row r="346" spans="1:3" ht="30" x14ac:dyDescent="0.25">
      <c r="A346" s="10"/>
      <c r="B346" s="15" t="s">
        <v>48</v>
      </c>
      <c r="C346" s="16">
        <v>1000</v>
      </c>
    </row>
    <row r="347" spans="1:3" ht="15" x14ac:dyDescent="0.25">
      <c r="A347" s="10"/>
      <c r="B347" s="15" t="s">
        <v>104</v>
      </c>
      <c r="C347" s="16">
        <f>IFERROR(ROUND(C348, 2), 0)</f>
        <v>14600</v>
      </c>
    </row>
    <row r="348" spans="1:3" ht="30" x14ac:dyDescent="0.25">
      <c r="A348" s="10"/>
      <c r="B348" s="15" t="s">
        <v>48</v>
      </c>
      <c r="C348" s="16">
        <v>14600</v>
      </c>
    </row>
    <row r="349" spans="1:3" ht="15" x14ac:dyDescent="0.25">
      <c r="A349" s="10"/>
      <c r="B349" s="15" t="s">
        <v>105</v>
      </c>
      <c r="C349" s="16">
        <f>IFERROR(ROUND(C350, 2), 0)</f>
        <v>100</v>
      </c>
    </row>
    <row r="350" spans="1:3" ht="30" x14ac:dyDescent="0.25">
      <c r="A350" s="10"/>
      <c r="B350" s="15" t="s">
        <v>48</v>
      </c>
      <c r="C350" s="16">
        <v>100</v>
      </c>
    </row>
    <row r="351" spans="1:3" ht="30" x14ac:dyDescent="0.25">
      <c r="A351" s="10"/>
      <c r="B351" s="15" t="s">
        <v>106</v>
      </c>
      <c r="C351" s="16">
        <f>IFERROR(ROUND(C352, 2), 0)</f>
        <v>14200</v>
      </c>
    </row>
    <row r="352" spans="1:3" ht="30" x14ac:dyDescent="0.25">
      <c r="A352" s="10"/>
      <c r="B352" s="15" t="s">
        <v>48</v>
      </c>
      <c r="C352" s="16">
        <v>14200</v>
      </c>
    </row>
    <row r="353" spans="1:3" ht="30" x14ac:dyDescent="0.25">
      <c r="A353" s="10"/>
      <c r="B353" s="15" t="s">
        <v>107</v>
      </c>
      <c r="C353" s="16">
        <f>IFERROR(ROUND(C354, 2), 0)</f>
        <v>22200</v>
      </c>
    </row>
    <row r="354" spans="1:3" ht="30" x14ac:dyDescent="0.25">
      <c r="A354" s="10"/>
      <c r="B354" s="15" t="s">
        <v>48</v>
      </c>
      <c r="C354" s="16">
        <v>22200</v>
      </c>
    </row>
    <row r="355" spans="1:3" ht="15" x14ac:dyDescent="0.25">
      <c r="A355" s="10"/>
      <c r="B355" s="15" t="s">
        <v>108</v>
      </c>
      <c r="C355" s="16">
        <f>IFERROR(ROUND(C356, 2), 0)</f>
        <v>21500</v>
      </c>
    </row>
    <row r="356" spans="1:3" ht="30" x14ac:dyDescent="0.25">
      <c r="A356" s="10"/>
      <c r="B356" s="15" t="s">
        <v>48</v>
      </c>
      <c r="C356" s="16">
        <v>21500</v>
      </c>
    </row>
    <row r="357" spans="1:3" ht="30" x14ac:dyDescent="0.25">
      <c r="A357" s="10"/>
      <c r="B357" s="15" t="s">
        <v>109</v>
      </c>
      <c r="C357" s="16">
        <f>IFERROR(ROUND(C358, 2), 0)</f>
        <v>100</v>
      </c>
    </row>
    <row r="358" spans="1:3" ht="30" x14ac:dyDescent="0.25">
      <c r="A358" s="10"/>
      <c r="B358" s="15" t="s">
        <v>48</v>
      </c>
      <c r="C358" s="16">
        <v>100</v>
      </c>
    </row>
    <row r="359" spans="1:3" ht="30" x14ac:dyDescent="0.25">
      <c r="A359" s="10"/>
      <c r="B359" s="15" t="s">
        <v>110</v>
      </c>
      <c r="C359" s="16">
        <f>IFERROR(ROUND(C360, 2), 0)</f>
        <v>28300</v>
      </c>
    </row>
    <row r="360" spans="1:3" ht="30" x14ac:dyDescent="0.25">
      <c r="A360" s="10"/>
      <c r="B360" s="15" t="s">
        <v>48</v>
      </c>
      <c r="C360" s="16">
        <v>28300</v>
      </c>
    </row>
    <row r="361" spans="1:3" ht="15" x14ac:dyDescent="0.25">
      <c r="A361" s="10"/>
      <c r="B361" s="15" t="s">
        <v>111</v>
      </c>
      <c r="C361" s="16">
        <f>IFERROR(ROUND(C362, 2), 0)</f>
        <v>44900</v>
      </c>
    </row>
    <row r="362" spans="1:3" ht="30" x14ac:dyDescent="0.25">
      <c r="A362" s="10"/>
      <c r="B362" s="15" t="s">
        <v>48</v>
      </c>
      <c r="C362" s="16">
        <v>44900</v>
      </c>
    </row>
    <row r="363" spans="1:3" ht="30" x14ac:dyDescent="0.25">
      <c r="A363" s="10"/>
      <c r="B363" s="15" t="s">
        <v>112</v>
      </c>
      <c r="C363" s="16">
        <f>IFERROR(ROUND(C364, 2), 0)</f>
        <v>5100</v>
      </c>
    </row>
    <row r="364" spans="1:3" ht="30" x14ac:dyDescent="0.25">
      <c r="A364" s="10"/>
      <c r="B364" s="15" t="s">
        <v>48</v>
      </c>
      <c r="C364" s="16">
        <v>5100</v>
      </c>
    </row>
    <row r="365" spans="1:3" ht="30" x14ac:dyDescent="0.25">
      <c r="A365" s="10"/>
      <c r="B365" s="15" t="s">
        <v>113</v>
      </c>
      <c r="C365" s="16">
        <f>IFERROR(ROUND(C366, 2), 0)</f>
        <v>8000</v>
      </c>
    </row>
    <row r="366" spans="1:3" ht="30" x14ac:dyDescent="0.25">
      <c r="A366" s="10"/>
      <c r="B366" s="15" t="s">
        <v>48</v>
      </c>
      <c r="C366" s="16">
        <v>8000</v>
      </c>
    </row>
    <row r="367" spans="1:3" ht="15" x14ac:dyDescent="0.25">
      <c r="A367" s="10"/>
      <c r="B367" s="15" t="s">
        <v>114</v>
      </c>
      <c r="C367" s="16">
        <f>IFERROR(ROUND(C368, 2), 0)</f>
        <v>215400</v>
      </c>
    </row>
    <row r="368" spans="1:3" ht="30" x14ac:dyDescent="0.25">
      <c r="A368" s="10"/>
      <c r="B368" s="15" t="s">
        <v>48</v>
      </c>
      <c r="C368" s="16">
        <v>215400</v>
      </c>
    </row>
    <row r="369" spans="1:3" ht="15" x14ac:dyDescent="0.25">
      <c r="A369" s="10"/>
      <c r="B369" s="15" t="s">
        <v>115</v>
      </c>
      <c r="C369" s="16">
        <f>IFERROR(ROUND(C370, 2), 0)</f>
        <v>9000</v>
      </c>
    </row>
    <row r="370" spans="1:3" ht="30" x14ac:dyDescent="0.25">
      <c r="A370" s="10"/>
      <c r="B370" s="15" t="s">
        <v>48</v>
      </c>
      <c r="C370" s="16">
        <v>9000</v>
      </c>
    </row>
    <row r="371" spans="1:3" ht="15" x14ac:dyDescent="0.25">
      <c r="A371" s="10"/>
      <c r="B371" s="15" t="s">
        <v>116</v>
      </c>
      <c r="C371" s="16">
        <f>IFERROR(ROUND(C372, 2), 0)</f>
        <v>47800</v>
      </c>
    </row>
    <row r="372" spans="1:3" ht="30" x14ac:dyDescent="0.25">
      <c r="A372" s="10"/>
      <c r="B372" s="15" t="s">
        <v>48</v>
      </c>
      <c r="C372" s="16">
        <v>47800</v>
      </c>
    </row>
    <row r="373" spans="1:3" ht="15" x14ac:dyDescent="0.25">
      <c r="A373" s="10"/>
      <c r="B373" s="15" t="s">
        <v>121</v>
      </c>
      <c r="C373" s="16">
        <f>IFERROR(ROUND(SUM(C374:C375), 2), 0)</f>
        <v>92000</v>
      </c>
    </row>
    <row r="374" spans="1:3" ht="30" x14ac:dyDescent="0.25">
      <c r="A374" s="10"/>
      <c r="B374" s="15" t="s">
        <v>2</v>
      </c>
      <c r="C374" s="16">
        <v>29900</v>
      </c>
    </row>
    <row r="375" spans="1:3" ht="15" x14ac:dyDescent="0.25">
      <c r="A375" s="10"/>
      <c r="B375" s="15" t="s">
        <v>8</v>
      </c>
      <c r="C375" s="16">
        <v>62100</v>
      </c>
    </row>
    <row r="376" spans="1:3" ht="15" x14ac:dyDescent="0.25">
      <c r="A376" s="10"/>
      <c r="B376" s="15" t="s">
        <v>122</v>
      </c>
      <c r="C376" s="16">
        <f>IFERROR(ROUND(C377, 2), 0)</f>
        <v>11000</v>
      </c>
    </row>
    <row r="377" spans="1:3" ht="30" x14ac:dyDescent="0.25">
      <c r="A377" s="10"/>
      <c r="B377" s="15" t="s">
        <v>2</v>
      </c>
      <c r="C377" s="16">
        <v>11000</v>
      </c>
    </row>
    <row r="378" spans="1:3" ht="30" x14ac:dyDescent="0.25">
      <c r="A378" s="10"/>
      <c r="B378" s="15" t="s">
        <v>123</v>
      </c>
      <c r="C378" s="16">
        <f>IFERROR(ROUND(C379, 2), 0)</f>
        <v>5000</v>
      </c>
    </row>
    <row r="379" spans="1:3" ht="30" x14ac:dyDescent="0.25">
      <c r="A379" s="10"/>
      <c r="B379" s="15" t="s">
        <v>2</v>
      </c>
      <c r="C379" s="16">
        <v>5000</v>
      </c>
    </row>
    <row r="380" spans="1:3" ht="29.25" x14ac:dyDescent="0.25">
      <c r="A380" s="10"/>
      <c r="B380" s="13" t="s">
        <v>124</v>
      </c>
      <c r="C380" s="14">
        <f>IFERROR(ROUND(C381+C383+C385+C387+C389+C392+C394+C397+C399+C401+C403+C405+C407, 2), 0)</f>
        <v>1763800</v>
      </c>
    </row>
    <row r="381" spans="1:3" ht="15" x14ac:dyDescent="0.25">
      <c r="A381" s="10"/>
      <c r="B381" s="15" t="s">
        <v>125</v>
      </c>
      <c r="C381" s="16">
        <f>IFERROR(ROUND(C382, 2), 0)</f>
        <v>25000</v>
      </c>
    </row>
    <row r="382" spans="1:3" ht="30" x14ac:dyDescent="0.25">
      <c r="A382" s="10"/>
      <c r="B382" s="15" t="s">
        <v>2</v>
      </c>
      <c r="C382" s="16">
        <v>25000</v>
      </c>
    </row>
    <row r="383" spans="1:3" ht="15" x14ac:dyDescent="0.25">
      <c r="A383" s="10"/>
      <c r="B383" s="15" t="s">
        <v>126</v>
      </c>
      <c r="C383" s="16">
        <f>IFERROR(ROUND(C384, 2), 0)</f>
        <v>100000</v>
      </c>
    </row>
    <row r="384" spans="1:3" ht="30" x14ac:dyDescent="0.25">
      <c r="A384" s="10"/>
      <c r="B384" s="15" t="s">
        <v>2</v>
      </c>
      <c r="C384" s="16">
        <v>100000</v>
      </c>
    </row>
    <row r="385" spans="1:3" ht="30" x14ac:dyDescent="0.25">
      <c r="A385" s="10"/>
      <c r="B385" s="15" t="s">
        <v>127</v>
      </c>
      <c r="C385" s="16">
        <f>IFERROR(ROUND(C386, 2), 0)</f>
        <v>0</v>
      </c>
    </row>
    <row r="386" spans="1:3" ht="15" x14ac:dyDescent="0.25">
      <c r="A386" s="10"/>
      <c r="B386" s="15" t="s">
        <v>38</v>
      </c>
      <c r="C386" s="16">
        <v>0</v>
      </c>
    </row>
    <row r="387" spans="1:3" ht="30" x14ac:dyDescent="0.25">
      <c r="A387" s="10"/>
      <c r="B387" s="15" t="s">
        <v>128</v>
      </c>
      <c r="C387" s="16">
        <f>IFERROR(ROUND(C388, 2), 0)</f>
        <v>41800</v>
      </c>
    </row>
    <row r="388" spans="1:3" ht="30" x14ac:dyDescent="0.25">
      <c r="A388" s="10"/>
      <c r="B388" s="15" t="s">
        <v>2</v>
      </c>
      <c r="C388" s="16">
        <v>41800</v>
      </c>
    </row>
    <row r="389" spans="1:3" ht="15" x14ac:dyDescent="0.25">
      <c r="A389" s="10"/>
      <c r="B389" s="15" t="s">
        <v>129</v>
      </c>
      <c r="C389" s="16">
        <f>IFERROR(ROUND(SUM(C390:C391), 2), 0)</f>
        <v>247800</v>
      </c>
    </row>
    <row r="390" spans="1:3" ht="30" x14ac:dyDescent="0.25">
      <c r="A390" s="10"/>
      <c r="B390" s="15" t="s">
        <v>2</v>
      </c>
      <c r="C390" s="16">
        <v>1600</v>
      </c>
    </row>
    <row r="391" spans="1:3" ht="30" x14ac:dyDescent="0.25">
      <c r="A391" s="10"/>
      <c r="B391" s="15" t="s">
        <v>48</v>
      </c>
      <c r="C391" s="16">
        <v>246200</v>
      </c>
    </row>
    <row r="392" spans="1:3" ht="30" x14ac:dyDescent="0.25">
      <c r="A392" s="10"/>
      <c r="B392" s="15" t="s">
        <v>130</v>
      </c>
      <c r="C392" s="16">
        <f>IFERROR(ROUND(C393, 2), 0)</f>
        <v>111400</v>
      </c>
    </row>
    <row r="393" spans="1:3" ht="15" x14ac:dyDescent="0.25">
      <c r="A393" s="10"/>
      <c r="B393" s="15" t="s">
        <v>131</v>
      </c>
      <c r="C393" s="16">
        <v>111400</v>
      </c>
    </row>
    <row r="394" spans="1:3" ht="30" x14ac:dyDescent="0.25">
      <c r="A394" s="10"/>
      <c r="B394" s="15" t="s">
        <v>132</v>
      </c>
      <c r="C394" s="16">
        <f>IFERROR(ROUND(SUM(C395:C396), 2), 0)</f>
        <v>577600</v>
      </c>
    </row>
    <row r="395" spans="1:3" ht="30" x14ac:dyDescent="0.25">
      <c r="A395" s="10"/>
      <c r="B395" s="15" t="s">
        <v>2</v>
      </c>
      <c r="C395" s="16">
        <v>26300</v>
      </c>
    </row>
    <row r="396" spans="1:3" ht="15" x14ac:dyDescent="0.25">
      <c r="A396" s="10"/>
      <c r="B396" s="15" t="s">
        <v>133</v>
      </c>
      <c r="C396" s="16">
        <v>551300</v>
      </c>
    </row>
    <row r="397" spans="1:3" ht="15" x14ac:dyDescent="0.25">
      <c r="A397" s="10"/>
      <c r="B397" s="15" t="s">
        <v>134</v>
      </c>
      <c r="C397" s="16">
        <f>IFERROR(ROUND(C398, 2), 0)</f>
        <v>41500</v>
      </c>
    </row>
    <row r="398" spans="1:3" ht="15" x14ac:dyDescent="0.25">
      <c r="A398" s="10"/>
      <c r="B398" s="15" t="s">
        <v>135</v>
      </c>
      <c r="C398" s="16">
        <v>41500</v>
      </c>
    </row>
    <row r="399" spans="1:3" ht="15" x14ac:dyDescent="0.25">
      <c r="A399" s="10"/>
      <c r="B399" s="15" t="s">
        <v>136</v>
      </c>
      <c r="C399" s="16">
        <f>IFERROR(ROUND(C400, 2), 0)</f>
        <v>5000</v>
      </c>
    </row>
    <row r="400" spans="1:3" ht="30" x14ac:dyDescent="0.25">
      <c r="A400" s="10"/>
      <c r="B400" s="15" t="s">
        <v>2</v>
      </c>
      <c r="C400" s="16">
        <v>5000</v>
      </c>
    </row>
    <row r="401" spans="1:3" ht="30" x14ac:dyDescent="0.25">
      <c r="A401" s="10"/>
      <c r="B401" s="15" t="s">
        <v>137</v>
      </c>
      <c r="C401" s="16">
        <f>IFERROR(ROUND(C402, 2), 0)</f>
        <v>34000</v>
      </c>
    </row>
    <row r="402" spans="1:3" ht="30" x14ac:dyDescent="0.25">
      <c r="A402" s="10"/>
      <c r="B402" s="15" t="s">
        <v>2</v>
      </c>
      <c r="C402" s="16">
        <v>34000</v>
      </c>
    </row>
    <row r="403" spans="1:3" ht="30" x14ac:dyDescent="0.25">
      <c r="A403" s="10"/>
      <c r="B403" s="15" t="s">
        <v>138</v>
      </c>
      <c r="C403" s="16">
        <f>IFERROR(ROUND(C404, 2), 0)</f>
        <v>0</v>
      </c>
    </row>
    <row r="404" spans="1:3" ht="15" x14ac:dyDescent="0.25">
      <c r="A404" s="10"/>
      <c r="B404" s="15" t="s">
        <v>38</v>
      </c>
      <c r="C404" s="16">
        <v>0</v>
      </c>
    </row>
    <row r="405" spans="1:3" ht="15" x14ac:dyDescent="0.25">
      <c r="A405" s="10"/>
      <c r="B405" s="15" t="s">
        <v>139</v>
      </c>
      <c r="C405" s="16">
        <f>IFERROR(ROUND(C406, 2), 0)</f>
        <v>7000</v>
      </c>
    </row>
    <row r="406" spans="1:3" ht="30" x14ac:dyDescent="0.25">
      <c r="A406" s="10"/>
      <c r="B406" s="15" t="s">
        <v>2</v>
      </c>
      <c r="C406" s="16">
        <v>7000</v>
      </c>
    </row>
    <row r="407" spans="1:3" ht="30" x14ac:dyDescent="0.25">
      <c r="A407" s="10"/>
      <c r="B407" s="15" t="s">
        <v>140</v>
      </c>
      <c r="C407" s="16">
        <f>IFERROR(ROUND(SUM(C408:C409), 2), 0)</f>
        <v>572700</v>
      </c>
    </row>
    <row r="408" spans="1:3" ht="30" x14ac:dyDescent="0.25">
      <c r="A408" s="10"/>
      <c r="B408" s="15" t="s">
        <v>2</v>
      </c>
      <c r="C408" s="16">
        <v>67700</v>
      </c>
    </row>
    <row r="409" spans="1:3" ht="15" x14ac:dyDescent="0.25">
      <c r="A409" s="10"/>
      <c r="B409" s="15" t="s">
        <v>41</v>
      </c>
      <c r="C409" s="16">
        <v>505000</v>
      </c>
    </row>
    <row r="410" spans="1:3" ht="15" x14ac:dyDescent="0.25">
      <c r="A410" s="10"/>
      <c r="B410" s="13" t="s">
        <v>15</v>
      </c>
      <c r="C410" s="14">
        <f>IFERROR(ROUND(C411+C413+C415+C417+C419+C421+C423+C425+C428+C430+C433+C436+C439+C442+C444, 2), 0)</f>
        <v>5056000</v>
      </c>
    </row>
    <row r="411" spans="1:3" ht="15" x14ac:dyDescent="0.25">
      <c r="A411" s="10"/>
      <c r="B411" s="15" t="s">
        <v>17</v>
      </c>
      <c r="C411" s="16">
        <f>IFERROR(ROUND(C412, 2), 0)</f>
        <v>789500</v>
      </c>
    </row>
    <row r="412" spans="1:3" ht="30" x14ac:dyDescent="0.25">
      <c r="A412" s="10"/>
      <c r="B412" s="15" t="s">
        <v>2</v>
      </c>
      <c r="C412" s="16">
        <v>789500</v>
      </c>
    </row>
    <row r="413" spans="1:3" ht="15" customHeight="1" x14ac:dyDescent="0.25">
      <c r="A413" s="10"/>
      <c r="B413" s="15" t="s">
        <v>141</v>
      </c>
      <c r="C413" s="16">
        <f>IFERROR(ROUND(C414, 2), 0)</f>
        <v>50500</v>
      </c>
    </row>
    <row r="414" spans="1:3" ht="30" x14ac:dyDescent="0.25">
      <c r="A414" s="10"/>
      <c r="B414" s="15" t="s">
        <v>2</v>
      </c>
      <c r="C414" s="16">
        <v>50500</v>
      </c>
    </row>
    <row r="415" spans="1:3" ht="15" x14ac:dyDescent="0.25">
      <c r="A415" s="10"/>
      <c r="B415" s="15" t="s">
        <v>143</v>
      </c>
      <c r="C415" s="16">
        <f>IFERROR(ROUND(C416, 2), 0)</f>
        <v>412000</v>
      </c>
    </row>
    <row r="416" spans="1:3" ht="30" x14ac:dyDescent="0.25">
      <c r="A416" s="10"/>
      <c r="B416" s="15" t="s">
        <v>2</v>
      </c>
      <c r="C416" s="16">
        <v>412000</v>
      </c>
    </row>
    <row r="417" spans="1:3" ht="30" x14ac:dyDescent="0.25">
      <c r="A417" s="10"/>
      <c r="B417" s="15" t="s">
        <v>144</v>
      </c>
      <c r="C417" s="16">
        <f>IFERROR(ROUND(C418, 2), 0)</f>
        <v>852000</v>
      </c>
    </row>
    <row r="418" spans="1:3" ht="30" x14ac:dyDescent="0.25">
      <c r="A418" s="10"/>
      <c r="B418" s="15" t="s">
        <v>2</v>
      </c>
      <c r="C418" s="16">
        <v>852000</v>
      </c>
    </row>
    <row r="419" spans="1:3" ht="30" x14ac:dyDescent="0.25">
      <c r="A419" s="10"/>
      <c r="B419" s="26" t="s">
        <v>205</v>
      </c>
      <c r="C419" s="16">
        <f>IFERROR(ROUND(C420, 2), 0)</f>
        <v>178900</v>
      </c>
    </row>
    <row r="420" spans="1:3" ht="15" x14ac:dyDescent="0.25">
      <c r="A420" s="10"/>
      <c r="B420" s="26" t="s">
        <v>38</v>
      </c>
      <c r="C420" s="16">
        <v>178900</v>
      </c>
    </row>
    <row r="421" spans="1:3" ht="15" x14ac:dyDescent="0.25">
      <c r="A421" s="10"/>
      <c r="B421" s="15" t="s">
        <v>145</v>
      </c>
      <c r="C421" s="16">
        <f>IFERROR(ROUND(C422, 2), 0)</f>
        <v>88000</v>
      </c>
    </row>
    <row r="422" spans="1:3" ht="30" x14ac:dyDescent="0.25">
      <c r="A422" s="10"/>
      <c r="B422" s="15" t="s">
        <v>2</v>
      </c>
      <c r="C422" s="16">
        <v>88000</v>
      </c>
    </row>
    <row r="423" spans="1:3" ht="30" x14ac:dyDescent="0.25">
      <c r="A423" s="10"/>
      <c r="B423" s="15" t="s">
        <v>146</v>
      </c>
      <c r="C423" s="16">
        <f>IFERROR(ROUND(C424, 2), 0)</f>
        <v>124000</v>
      </c>
    </row>
    <row r="424" spans="1:3" ht="30" x14ac:dyDescent="0.25">
      <c r="A424" s="10"/>
      <c r="B424" s="15" t="s">
        <v>2</v>
      </c>
      <c r="C424" s="16">
        <v>124000</v>
      </c>
    </row>
    <row r="425" spans="1:3" ht="30" x14ac:dyDescent="0.25">
      <c r="A425" s="10"/>
      <c r="B425" s="15" t="s">
        <v>147</v>
      </c>
      <c r="C425" s="16">
        <f>IFERROR(ROUND(SUM(C426:C427), 2), 0)</f>
        <v>8400</v>
      </c>
    </row>
    <row r="426" spans="1:3" ht="15" x14ac:dyDescent="0.25">
      <c r="A426" s="10"/>
      <c r="B426" s="15" t="s">
        <v>37</v>
      </c>
      <c r="C426" s="16">
        <v>700</v>
      </c>
    </row>
    <row r="427" spans="1:3" ht="15" x14ac:dyDescent="0.25">
      <c r="A427" s="10"/>
      <c r="B427" s="15" t="s">
        <v>38</v>
      </c>
      <c r="C427" s="16">
        <v>7700</v>
      </c>
    </row>
    <row r="428" spans="1:3" ht="30" x14ac:dyDescent="0.25">
      <c r="A428" s="10"/>
      <c r="B428" s="15" t="s">
        <v>148</v>
      </c>
      <c r="C428" s="16">
        <f>IFERROR(ROUND(C429, 2), 0)</f>
        <v>40000</v>
      </c>
    </row>
    <row r="429" spans="1:3" ht="30" x14ac:dyDescent="0.25">
      <c r="A429" s="10"/>
      <c r="B429" s="15" t="s">
        <v>2</v>
      </c>
      <c r="C429" s="16">
        <v>40000</v>
      </c>
    </row>
    <row r="430" spans="1:3" ht="15" x14ac:dyDescent="0.25">
      <c r="A430" s="10"/>
      <c r="B430" s="15" t="s">
        <v>149</v>
      </c>
      <c r="C430" s="16">
        <f>IFERROR(ROUND(SUM(C431:C432), 2), 0)</f>
        <v>20800</v>
      </c>
    </row>
    <row r="431" spans="1:3" ht="15" x14ac:dyDescent="0.25">
      <c r="A431" s="10"/>
      <c r="B431" s="15" t="s">
        <v>150</v>
      </c>
      <c r="C431" s="16">
        <v>14500</v>
      </c>
    </row>
    <row r="432" spans="1:3" ht="15" x14ac:dyDescent="0.25">
      <c r="A432" s="10"/>
      <c r="B432" s="15" t="s">
        <v>151</v>
      </c>
      <c r="C432" s="16">
        <v>6300</v>
      </c>
    </row>
    <row r="433" spans="1:3" ht="60" x14ac:dyDescent="0.25">
      <c r="A433" s="10"/>
      <c r="B433" s="15" t="s">
        <v>152</v>
      </c>
      <c r="C433" s="16">
        <f>IFERROR(ROUND(SUM(C434:C435), 2), 0)</f>
        <v>51100</v>
      </c>
    </row>
    <row r="434" spans="1:3" ht="15" x14ac:dyDescent="0.25">
      <c r="A434" s="10"/>
      <c r="B434" s="15" t="s">
        <v>37</v>
      </c>
      <c r="C434" s="16">
        <v>7700</v>
      </c>
    </row>
    <row r="435" spans="1:3" ht="15" x14ac:dyDescent="0.25">
      <c r="A435" s="10"/>
      <c r="B435" s="15" t="s">
        <v>38</v>
      </c>
      <c r="C435" s="16">
        <v>43400</v>
      </c>
    </row>
    <row r="436" spans="1:3" ht="30" x14ac:dyDescent="0.25">
      <c r="A436" s="10"/>
      <c r="B436" s="15" t="s">
        <v>153</v>
      </c>
      <c r="C436" s="16">
        <f>IFERROR(ROUND(SUM(C437:C438), 2), 0)</f>
        <v>225900</v>
      </c>
    </row>
    <row r="437" spans="1:3" ht="15" x14ac:dyDescent="0.25">
      <c r="A437" s="10"/>
      <c r="B437" s="15" t="s">
        <v>37</v>
      </c>
      <c r="C437" s="16">
        <v>39200</v>
      </c>
    </row>
    <row r="438" spans="1:3" ht="15" x14ac:dyDescent="0.25">
      <c r="A438" s="10"/>
      <c r="B438" s="15" t="s">
        <v>38</v>
      </c>
      <c r="C438" s="16">
        <v>186700</v>
      </c>
    </row>
    <row r="439" spans="1:3" ht="15" x14ac:dyDescent="0.25">
      <c r="A439" s="10"/>
      <c r="B439" s="15" t="s">
        <v>20</v>
      </c>
      <c r="C439" s="16">
        <f>IFERROR(ROUND(SUM(C440:C441), 2), 0)</f>
        <v>1614400</v>
      </c>
    </row>
    <row r="440" spans="1:3" ht="30" x14ac:dyDescent="0.25">
      <c r="A440" s="10"/>
      <c r="B440" s="15" t="s">
        <v>2</v>
      </c>
      <c r="C440" s="16">
        <v>150000</v>
      </c>
    </row>
    <row r="441" spans="1:3" ht="15" x14ac:dyDescent="0.25">
      <c r="A441" s="10"/>
      <c r="B441" s="15" t="s">
        <v>154</v>
      </c>
      <c r="C441" s="16">
        <v>1464400</v>
      </c>
    </row>
    <row r="442" spans="1:3" ht="15" x14ac:dyDescent="0.25">
      <c r="A442" s="10"/>
      <c r="B442" s="15" t="s">
        <v>155</v>
      </c>
      <c r="C442" s="16">
        <f>IFERROR(ROUND(C443, 2), 0)</f>
        <v>72600</v>
      </c>
    </row>
    <row r="443" spans="1:3" ht="30" x14ac:dyDescent="0.25">
      <c r="A443" s="10"/>
      <c r="B443" s="15" t="s">
        <v>2</v>
      </c>
      <c r="C443" s="16">
        <v>72600</v>
      </c>
    </row>
    <row r="444" spans="1:3" ht="30" x14ac:dyDescent="0.25">
      <c r="A444" s="10"/>
      <c r="B444" s="15" t="s">
        <v>156</v>
      </c>
      <c r="C444" s="16">
        <f>IFERROR(ROUND(SUM(C445:C445), 2), 0)</f>
        <v>527900</v>
      </c>
    </row>
    <row r="445" spans="1:3" ht="30" x14ac:dyDescent="0.25">
      <c r="A445" s="10"/>
      <c r="B445" s="15" t="s">
        <v>2</v>
      </c>
      <c r="C445" s="16">
        <v>527900</v>
      </c>
    </row>
    <row r="446" spans="1:3" ht="29.25" x14ac:dyDescent="0.25">
      <c r="A446" s="17" t="s">
        <v>207</v>
      </c>
      <c r="B446" s="18" t="s">
        <v>208</v>
      </c>
      <c r="C446" s="19">
        <f>IFERROR(ROUND(C447+C454+C457+C467, 2), 0)</f>
        <v>1152800</v>
      </c>
    </row>
    <row r="447" spans="1:3" ht="29.25" x14ac:dyDescent="0.25">
      <c r="A447" s="17"/>
      <c r="B447" s="13" t="s">
        <v>30</v>
      </c>
      <c r="C447" s="22">
        <f>IFERROR(ROUND(C448+C450+C452, 2), 0)</f>
        <v>182500</v>
      </c>
    </row>
    <row r="448" spans="1:3" ht="15" x14ac:dyDescent="0.25">
      <c r="A448" s="10"/>
      <c r="B448" s="15" t="s">
        <v>31</v>
      </c>
      <c r="C448" s="21">
        <f>IFERROR(ROUND(C449, 2), 0)</f>
        <v>20000</v>
      </c>
    </row>
    <row r="449" spans="1:3" ht="30" x14ac:dyDescent="0.25">
      <c r="A449" s="10"/>
      <c r="B449" s="15" t="s">
        <v>2</v>
      </c>
      <c r="C449" s="16">
        <v>20000</v>
      </c>
    </row>
    <row r="450" spans="1:3" ht="15" x14ac:dyDescent="0.25">
      <c r="A450" s="10"/>
      <c r="B450" s="20" t="s">
        <v>33</v>
      </c>
      <c r="C450" s="21">
        <f>IFERROR(ROUND(C451, 2), 0)</f>
        <v>20000</v>
      </c>
    </row>
    <row r="451" spans="1:3" ht="30" x14ac:dyDescent="0.25">
      <c r="A451" s="10"/>
      <c r="B451" s="20" t="s">
        <v>2</v>
      </c>
      <c r="C451" s="21">
        <v>20000</v>
      </c>
    </row>
    <row r="452" spans="1:3" ht="15" x14ac:dyDescent="0.25">
      <c r="A452" s="10"/>
      <c r="B452" s="20" t="s">
        <v>34</v>
      </c>
      <c r="C452" s="21">
        <f>IFERROR(ROUND(C453, 2), 0)</f>
        <v>142500</v>
      </c>
    </row>
    <row r="453" spans="1:3" ht="15" x14ac:dyDescent="0.25">
      <c r="A453" s="10"/>
      <c r="B453" s="20" t="s">
        <v>209</v>
      </c>
      <c r="C453" s="21">
        <v>142500</v>
      </c>
    </row>
    <row r="454" spans="1:3" ht="29.25" x14ac:dyDescent="0.25">
      <c r="A454" s="10"/>
      <c r="B454" s="13" t="s">
        <v>250</v>
      </c>
      <c r="C454" s="14">
        <f>IFERROR(ROUND(C455, 2), 0)</f>
        <v>85000</v>
      </c>
    </row>
    <row r="455" spans="1:3" ht="15" x14ac:dyDescent="0.25">
      <c r="A455" s="10"/>
      <c r="B455" s="15" t="s">
        <v>86</v>
      </c>
      <c r="C455" s="21">
        <f>IFERROR(ROUND(C456, 2), 0)</f>
        <v>85000</v>
      </c>
    </row>
    <row r="456" spans="1:3" ht="30" x14ac:dyDescent="0.25">
      <c r="A456" s="10"/>
      <c r="B456" s="15" t="s">
        <v>4</v>
      </c>
      <c r="C456" s="16">
        <v>85000</v>
      </c>
    </row>
    <row r="457" spans="1:3" ht="15" x14ac:dyDescent="0.25">
      <c r="A457" s="10"/>
      <c r="B457" s="13" t="s">
        <v>13</v>
      </c>
      <c r="C457" s="22">
        <f>IFERROR(ROUND(C458+C460+C462+C464, 2), 0)</f>
        <v>705700</v>
      </c>
    </row>
    <row r="458" spans="1:3" ht="15" x14ac:dyDescent="0.25">
      <c r="A458" s="10"/>
      <c r="B458" s="15" t="s">
        <v>117</v>
      </c>
      <c r="C458" s="16">
        <f>IFERROR(ROUND(C459, 2), 0)</f>
        <v>60000</v>
      </c>
    </row>
    <row r="459" spans="1:3" ht="30" x14ac:dyDescent="0.25">
      <c r="A459" s="10"/>
      <c r="B459" s="15" t="s">
        <v>2</v>
      </c>
      <c r="C459" s="16">
        <v>60000</v>
      </c>
    </row>
    <row r="460" spans="1:3" ht="15" x14ac:dyDescent="0.25">
      <c r="A460" s="10"/>
      <c r="B460" s="15" t="s">
        <v>118</v>
      </c>
      <c r="C460" s="16">
        <f>IFERROR(ROUND(C461, 2), 0)</f>
        <v>100000</v>
      </c>
    </row>
    <row r="461" spans="1:3" ht="30" x14ac:dyDescent="0.25">
      <c r="A461" s="10"/>
      <c r="B461" s="15" t="s">
        <v>2</v>
      </c>
      <c r="C461" s="16">
        <v>100000</v>
      </c>
    </row>
    <row r="462" spans="1:3" ht="15" customHeight="1" x14ac:dyDescent="0.25">
      <c r="A462" s="10"/>
      <c r="B462" s="15" t="s">
        <v>119</v>
      </c>
      <c r="C462" s="16">
        <f>IFERROR(ROUND(C463, 2), 0)</f>
        <v>60000</v>
      </c>
    </row>
    <row r="463" spans="1:3" ht="30" x14ac:dyDescent="0.25">
      <c r="A463" s="10"/>
      <c r="B463" s="15" t="s">
        <v>2</v>
      </c>
      <c r="C463" s="16">
        <v>60000</v>
      </c>
    </row>
    <row r="464" spans="1:3" ht="30" x14ac:dyDescent="0.25">
      <c r="A464" s="10"/>
      <c r="B464" s="15" t="s">
        <v>120</v>
      </c>
      <c r="C464" s="16">
        <f>IFERROR(ROUND(SUM(C465:C466), 2), 0)</f>
        <v>485700</v>
      </c>
    </row>
    <row r="465" spans="1:3" ht="30" x14ac:dyDescent="0.25">
      <c r="A465" s="10"/>
      <c r="B465" s="15" t="s">
        <v>2</v>
      </c>
      <c r="C465" s="16">
        <v>485200</v>
      </c>
    </row>
    <row r="466" spans="1:3" ht="30" x14ac:dyDescent="0.25">
      <c r="A466" s="10"/>
      <c r="B466" s="15" t="s">
        <v>4</v>
      </c>
      <c r="C466" s="16">
        <v>500</v>
      </c>
    </row>
    <row r="467" spans="1:3" ht="15" x14ac:dyDescent="0.25">
      <c r="A467" s="10"/>
      <c r="B467" s="13" t="s">
        <v>15</v>
      </c>
      <c r="C467" s="14">
        <f>IFERROR(ROUND(C468, 2), 0)</f>
        <v>179600</v>
      </c>
    </row>
    <row r="468" spans="1:3" ht="15" x14ac:dyDescent="0.25">
      <c r="A468" s="10"/>
      <c r="B468" s="15" t="s">
        <v>142</v>
      </c>
      <c r="C468" s="16">
        <f>IFERROR(ROUND(C469, 2), 0)</f>
        <v>179600</v>
      </c>
    </row>
    <row r="469" spans="1:3" ht="30" x14ac:dyDescent="0.25">
      <c r="A469" s="10"/>
      <c r="B469" s="15" t="s">
        <v>2</v>
      </c>
      <c r="C469" s="16">
        <v>179600</v>
      </c>
    </row>
    <row r="470" spans="1:3" x14ac:dyDescent="0.25">
      <c r="A470" s="17" t="s">
        <v>225</v>
      </c>
      <c r="B470" s="11" t="s">
        <v>226</v>
      </c>
      <c r="C470" s="12">
        <f>IFERROR(ROUND(C471+C485, 2), 0)</f>
        <v>678000</v>
      </c>
    </row>
    <row r="471" spans="1:3" ht="29.25" x14ac:dyDescent="0.25">
      <c r="A471" s="10"/>
      <c r="B471" s="13" t="s">
        <v>30</v>
      </c>
      <c r="C471" s="14">
        <f>IFERROR(ROUND(C472, 2), 0)</f>
        <v>670000</v>
      </c>
    </row>
    <row r="472" spans="1:3" ht="30" x14ac:dyDescent="0.25">
      <c r="A472" s="10"/>
      <c r="B472" s="15" t="s">
        <v>157</v>
      </c>
      <c r="C472" s="16">
        <f>IFERROR(ROUND(SUM(C473:C484), 2), 0)</f>
        <v>670000</v>
      </c>
    </row>
    <row r="473" spans="1:3" ht="30" x14ac:dyDescent="0.25">
      <c r="A473" s="10"/>
      <c r="B473" s="15" t="s">
        <v>2</v>
      </c>
      <c r="C473" s="16">
        <v>85600</v>
      </c>
    </row>
    <row r="474" spans="1:3" ht="15" x14ac:dyDescent="0.25">
      <c r="A474" s="10"/>
      <c r="B474" s="15" t="s">
        <v>65</v>
      </c>
      <c r="C474" s="16">
        <v>200100</v>
      </c>
    </row>
    <row r="475" spans="1:3" ht="30" x14ac:dyDescent="0.25">
      <c r="A475" s="10"/>
      <c r="B475" s="15" t="s">
        <v>158</v>
      </c>
      <c r="C475" s="16">
        <v>66400</v>
      </c>
    </row>
    <row r="476" spans="1:3" ht="15" x14ac:dyDescent="0.25">
      <c r="A476" s="10"/>
      <c r="B476" s="15" t="s">
        <v>159</v>
      </c>
      <c r="C476" s="16">
        <v>12500</v>
      </c>
    </row>
    <row r="477" spans="1:3" ht="15" x14ac:dyDescent="0.25">
      <c r="A477" s="10"/>
      <c r="B477" s="15" t="s">
        <v>3</v>
      </c>
      <c r="C477" s="16">
        <v>6000</v>
      </c>
    </row>
    <row r="478" spans="1:3" ht="30" x14ac:dyDescent="0.25">
      <c r="A478" s="10"/>
      <c r="B478" s="15" t="s">
        <v>4</v>
      </c>
      <c r="C478" s="16">
        <v>200</v>
      </c>
    </row>
    <row r="479" spans="1:3" ht="30" x14ac:dyDescent="0.25">
      <c r="A479" s="10"/>
      <c r="B479" s="15" t="s">
        <v>160</v>
      </c>
      <c r="C479" s="16">
        <v>36700</v>
      </c>
    </row>
    <row r="480" spans="1:3" ht="15" x14ac:dyDescent="0.25">
      <c r="A480" s="10"/>
      <c r="B480" s="15" t="s">
        <v>161</v>
      </c>
      <c r="C480" s="16">
        <v>173900</v>
      </c>
    </row>
    <row r="481" spans="1:3" ht="15" x14ac:dyDescent="0.25">
      <c r="A481" s="10"/>
      <c r="B481" s="15" t="s">
        <v>162</v>
      </c>
      <c r="C481" s="16">
        <v>21900</v>
      </c>
    </row>
    <row r="482" spans="1:3" ht="15" x14ac:dyDescent="0.25">
      <c r="A482" s="10"/>
      <c r="B482" s="15" t="s">
        <v>163</v>
      </c>
      <c r="C482" s="16">
        <v>11800</v>
      </c>
    </row>
    <row r="483" spans="1:3" ht="15" x14ac:dyDescent="0.25">
      <c r="A483" s="10"/>
      <c r="B483" s="15" t="s">
        <v>164</v>
      </c>
      <c r="C483" s="16">
        <v>35800</v>
      </c>
    </row>
    <row r="484" spans="1:3" ht="15" x14ac:dyDescent="0.25">
      <c r="A484" s="10"/>
      <c r="B484" s="15" t="s">
        <v>8</v>
      </c>
      <c r="C484" s="16">
        <v>19100</v>
      </c>
    </row>
    <row r="485" spans="1:3" ht="29.25" x14ac:dyDescent="0.25">
      <c r="A485" s="10"/>
      <c r="B485" s="13" t="s">
        <v>10</v>
      </c>
      <c r="C485" s="14">
        <f>IFERROR(ROUND(C486, 2), 0)</f>
        <v>8000</v>
      </c>
    </row>
    <row r="486" spans="1:3" ht="15" x14ac:dyDescent="0.25">
      <c r="A486" s="10"/>
      <c r="B486" s="15" t="s">
        <v>165</v>
      </c>
      <c r="C486" s="16">
        <f>IFERROR(ROUND(C487, 2), 0)</f>
        <v>8000</v>
      </c>
    </row>
    <row r="487" spans="1:3" ht="30" x14ac:dyDescent="0.25">
      <c r="A487" s="10"/>
      <c r="B487" s="15" t="s">
        <v>48</v>
      </c>
      <c r="C487" s="16">
        <v>8000</v>
      </c>
    </row>
    <row r="488" spans="1:3" x14ac:dyDescent="0.25">
      <c r="A488" s="17" t="s">
        <v>222</v>
      </c>
      <c r="B488" s="11" t="s">
        <v>229</v>
      </c>
      <c r="C488" s="12">
        <f>IFERROR(ROUND(C489, 2), 0)</f>
        <v>642500</v>
      </c>
    </row>
    <row r="489" spans="1:3" ht="29.25" x14ac:dyDescent="0.25">
      <c r="A489" s="10"/>
      <c r="B489" s="13" t="s">
        <v>30</v>
      </c>
      <c r="C489" s="14">
        <f>IFERROR(ROUND(C490, 2), 0)</f>
        <v>642500</v>
      </c>
    </row>
    <row r="490" spans="1:3" ht="30" x14ac:dyDescent="0.25">
      <c r="A490" s="10"/>
      <c r="B490" s="15" t="s">
        <v>157</v>
      </c>
      <c r="C490" s="16">
        <f>IFERROR(ROUND(SUM(C491:C502), 2), 0)</f>
        <v>642500</v>
      </c>
    </row>
    <row r="491" spans="1:3" ht="30" x14ac:dyDescent="0.25">
      <c r="A491" s="10"/>
      <c r="B491" s="15" t="s">
        <v>2</v>
      </c>
      <c r="C491" s="16">
        <v>3900</v>
      </c>
    </row>
    <row r="492" spans="1:3" ht="15" x14ac:dyDescent="0.25">
      <c r="A492" s="10"/>
      <c r="B492" s="15" t="s">
        <v>65</v>
      </c>
      <c r="C492" s="16">
        <v>197700</v>
      </c>
    </row>
    <row r="493" spans="1:3" ht="30" x14ac:dyDescent="0.25">
      <c r="A493" s="10"/>
      <c r="B493" s="15" t="s">
        <v>158</v>
      </c>
      <c r="C493" s="16">
        <v>31700</v>
      </c>
    </row>
    <row r="494" spans="1:3" ht="15" x14ac:dyDescent="0.25">
      <c r="A494" s="10"/>
      <c r="B494" s="15" t="s">
        <v>159</v>
      </c>
      <c r="C494" s="16">
        <v>30300</v>
      </c>
    </row>
    <row r="495" spans="1:3" ht="15" x14ac:dyDescent="0.25">
      <c r="A495" s="10"/>
      <c r="B495" s="15" t="s">
        <v>3</v>
      </c>
      <c r="C495" s="16">
        <v>20000</v>
      </c>
    </row>
    <row r="496" spans="1:3" ht="30" x14ac:dyDescent="0.25">
      <c r="A496" s="10"/>
      <c r="B496" s="15" t="s">
        <v>4</v>
      </c>
      <c r="C496" s="16">
        <v>200</v>
      </c>
    </row>
    <row r="497" spans="1:3" ht="30" x14ac:dyDescent="0.25">
      <c r="A497" s="10"/>
      <c r="B497" s="15" t="s">
        <v>160</v>
      </c>
      <c r="C497" s="16">
        <v>35900</v>
      </c>
    </row>
    <row r="498" spans="1:3" ht="15" x14ac:dyDescent="0.25">
      <c r="A498" s="10"/>
      <c r="B498" s="15" t="s">
        <v>161</v>
      </c>
      <c r="C498" s="16">
        <v>214100</v>
      </c>
    </row>
    <row r="499" spans="1:3" ht="15" x14ac:dyDescent="0.25">
      <c r="A499" s="10"/>
      <c r="B499" s="15" t="s">
        <v>162</v>
      </c>
      <c r="C499" s="16">
        <v>32300</v>
      </c>
    </row>
    <row r="500" spans="1:3" ht="15" x14ac:dyDescent="0.25">
      <c r="A500" s="10"/>
      <c r="B500" s="15" t="s">
        <v>163</v>
      </c>
      <c r="C500" s="16">
        <v>24200</v>
      </c>
    </row>
    <row r="501" spans="1:3" ht="15" x14ac:dyDescent="0.25">
      <c r="A501" s="10"/>
      <c r="B501" s="15" t="s">
        <v>164</v>
      </c>
      <c r="C501" s="16">
        <v>28400</v>
      </c>
    </row>
    <row r="502" spans="1:3" ht="15" x14ac:dyDescent="0.25">
      <c r="A502" s="10"/>
      <c r="B502" s="15" t="s">
        <v>8</v>
      </c>
      <c r="C502" s="16">
        <v>23800</v>
      </c>
    </row>
    <row r="503" spans="1:3" x14ac:dyDescent="0.25">
      <c r="A503" s="17" t="s">
        <v>228</v>
      </c>
      <c r="B503" s="11" t="s">
        <v>166</v>
      </c>
      <c r="C503" s="12">
        <f>IFERROR(ROUND(C504+C518, 2), 0)</f>
        <v>3163400</v>
      </c>
    </row>
    <row r="504" spans="1:3" ht="29.25" x14ac:dyDescent="0.25">
      <c r="A504" s="10"/>
      <c r="B504" s="13" t="s">
        <v>30</v>
      </c>
      <c r="C504" s="14">
        <f>IFERROR(ROUND(C505, 2), 0)</f>
        <v>2993200</v>
      </c>
    </row>
    <row r="505" spans="1:3" ht="30" x14ac:dyDescent="0.25">
      <c r="A505" s="10"/>
      <c r="B505" s="15" t="s">
        <v>167</v>
      </c>
      <c r="C505" s="16">
        <f>IFERROR(ROUND(SUM(C506:C517), 2), 0)</f>
        <v>2993200</v>
      </c>
    </row>
    <row r="506" spans="1:3" ht="15" x14ac:dyDescent="0.25">
      <c r="A506" s="10"/>
      <c r="B506" s="15" t="s">
        <v>65</v>
      </c>
      <c r="C506" s="16">
        <v>451900</v>
      </c>
    </row>
    <row r="507" spans="1:3" ht="15" x14ac:dyDescent="0.25">
      <c r="A507" s="10"/>
      <c r="B507" s="15" t="s">
        <v>159</v>
      </c>
      <c r="C507" s="16">
        <v>127800</v>
      </c>
    </row>
    <row r="508" spans="1:3" ht="15" x14ac:dyDescent="0.25">
      <c r="A508" s="10"/>
      <c r="B508" s="15" t="s">
        <v>3</v>
      </c>
      <c r="C508" s="16">
        <v>13500</v>
      </c>
    </row>
    <row r="509" spans="1:3" ht="30" x14ac:dyDescent="0.25">
      <c r="A509" s="10"/>
      <c r="B509" s="15" t="s">
        <v>4</v>
      </c>
      <c r="C509" s="16">
        <v>1000</v>
      </c>
    </row>
    <row r="510" spans="1:3" ht="15" customHeight="1" x14ac:dyDescent="0.25">
      <c r="A510" s="10"/>
      <c r="B510" s="15" t="s">
        <v>6</v>
      </c>
      <c r="C510" s="16">
        <v>1600</v>
      </c>
    </row>
    <row r="511" spans="1:3" ht="15" x14ac:dyDescent="0.25">
      <c r="A511" s="10"/>
      <c r="B511" s="15" t="s">
        <v>161</v>
      </c>
      <c r="C511" s="16">
        <v>1832200</v>
      </c>
    </row>
    <row r="512" spans="1:3" ht="15" x14ac:dyDescent="0.25">
      <c r="A512" s="10"/>
      <c r="B512" s="15" t="s">
        <v>162</v>
      </c>
      <c r="C512" s="16">
        <v>186900</v>
      </c>
    </row>
    <row r="513" spans="1:3" ht="15" x14ac:dyDescent="0.25">
      <c r="A513" s="10"/>
      <c r="B513" s="15" t="s">
        <v>163</v>
      </c>
      <c r="C513" s="16">
        <v>311800</v>
      </c>
    </row>
    <row r="514" spans="1:3" ht="15" x14ac:dyDescent="0.25">
      <c r="A514" s="10"/>
      <c r="B514" s="15" t="s">
        <v>168</v>
      </c>
      <c r="C514" s="16">
        <v>38200</v>
      </c>
    </row>
    <row r="515" spans="1:3" ht="15" x14ac:dyDescent="0.25">
      <c r="A515" s="10"/>
      <c r="B515" s="15" t="s">
        <v>169</v>
      </c>
      <c r="C515" s="16">
        <v>12700</v>
      </c>
    </row>
    <row r="516" spans="1:3" ht="15" x14ac:dyDescent="0.25">
      <c r="A516" s="10"/>
      <c r="B516" s="15" t="s">
        <v>170</v>
      </c>
      <c r="C516" s="16">
        <v>1200</v>
      </c>
    </row>
    <row r="517" spans="1:3" ht="15" x14ac:dyDescent="0.25">
      <c r="A517" s="10"/>
      <c r="B517" s="15" t="s">
        <v>164</v>
      </c>
      <c r="C517" s="16">
        <v>14400</v>
      </c>
    </row>
    <row r="518" spans="1:3" ht="29.25" x14ac:dyDescent="0.25">
      <c r="A518" s="10"/>
      <c r="B518" s="13" t="s">
        <v>10</v>
      </c>
      <c r="C518" s="14">
        <f>IFERROR(ROUND(C519, 2), 0)</f>
        <v>170200</v>
      </c>
    </row>
    <row r="519" spans="1:3" ht="15" x14ac:dyDescent="0.25">
      <c r="A519" s="10"/>
      <c r="B519" s="15" t="s">
        <v>165</v>
      </c>
      <c r="C519" s="16">
        <f>IFERROR(ROUND(SUM(C520:C521), 2), 0)</f>
        <v>170200</v>
      </c>
    </row>
    <row r="520" spans="1:3" ht="15" x14ac:dyDescent="0.25">
      <c r="A520" s="10"/>
      <c r="B520" s="15" t="s">
        <v>65</v>
      </c>
      <c r="C520" s="16">
        <v>8100</v>
      </c>
    </row>
    <row r="521" spans="1:3" ht="30" x14ac:dyDescent="0.25">
      <c r="A521" s="10"/>
      <c r="B521" s="15" t="s">
        <v>48</v>
      </c>
      <c r="C521" s="16">
        <v>162100</v>
      </c>
    </row>
    <row r="522" spans="1:3" x14ac:dyDescent="0.25">
      <c r="A522" s="17" t="s">
        <v>230</v>
      </c>
      <c r="B522" s="11" t="s">
        <v>231</v>
      </c>
      <c r="C522" s="12">
        <f>IFERROR(ROUND(C523+C541, 2), 0)</f>
        <v>1706100</v>
      </c>
    </row>
    <row r="523" spans="1:3" ht="29.25" x14ac:dyDescent="0.25">
      <c r="A523" s="10"/>
      <c r="B523" s="13" t="s">
        <v>30</v>
      </c>
      <c r="C523" s="14">
        <f>IFERROR(ROUND(C524, 2), 0)</f>
        <v>1651100</v>
      </c>
    </row>
    <row r="524" spans="1:3" ht="15" x14ac:dyDescent="0.25">
      <c r="A524" s="10"/>
      <c r="B524" s="15" t="s">
        <v>171</v>
      </c>
      <c r="C524" s="16">
        <f>IFERROR(ROUND(SUM(C525:C540), 2), 0)</f>
        <v>1651100</v>
      </c>
    </row>
    <row r="525" spans="1:3" ht="30" x14ac:dyDescent="0.25">
      <c r="A525" s="10"/>
      <c r="B525" s="15" t="s">
        <v>2</v>
      </c>
      <c r="C525" s="16">
        <v>24900</v>
      </c>
    </row>
    <row r="526" spans="1:3" ht="15" x14ac:dyDescent="0.25">
      <c r="A526" s="10"/>
      <c r="B526" s="15" t="s">
        <v>65</v>
      </c>
      <c r="C526" s="16">
        <v>478300</v>
      </c>
    </row>
    <row r="527" spans="1:3" ht="15" x14ac:dyDescent="0.25">
      <c r="A527" s="10"/>
      <c r="B527" s="15" t="s">
        <v>159</v>
      </c>
      <c r="C527" s="16">
        <v>40900</v>
      </c>
    </row>
    <row r="528" spans="1:3" ht="15" x14ac:dyDescent="0.25">
      <c r="A528" s="10"/>
      <c r="B528" s="15" t="s">
        <v>172</v>
      </c>
      <c r="C528" s="16">
        <v>26300</v>
      </c>
    </row>
    <row r="529" spans="1:3" ht="15" x14ac:dyDescent="0.25">
      <c r="A529" s="10"/>
      <c r="B529" s="15" t="s">
        <v>3</v>
      </c>
      <c r="C529" s="16">
        <v>50000</v>
      </c>
    </row>
    <row r="530" spans="1:3" ht="30" x14ac:dyDescent="0.25">
      <c r="A530" s="10"/>
      <c r="B530" s="15" t="s">
        <v>4</v>
      </c>
      <c r="C530" s="16">
        <v>800</v>
      </c>
    </row>
    <row r="531" spans="1:3" ht="30" x14ac:dyDescent="0.25">
      <c r="A531" s="10"/>
      <c r="B531" s="15" t="s">
        <v>160</v>
      </c>
      <c r="C531" s="16">
        <v>4700</v>
      </c>
    </row>
    <row r="532" spans="1:3" ht="15" customHeight="1" x14ac:dyDescent="0.25">
      <c r="A532" s="10"/>
      <c r="B532" s="15" t="s">
        <v>6</v>
      </c>
      <c r="C532" s="16">
        <v>1200</v>
      </c>
    </row>
    <row r="533" spans="1:3" ht="15" x14ac:dyDescent="0.25">
      <c r="A533" s="10"/>
      <c r="B533" s="15" t="s">
        <v>161</v>
      </c>
      <c r="C533" s="16">
        <v>749800</v>
      </c>
    </row>
    <row r="534" spans="1:3" ht="15" x14ac:dyDescent="0.25">
      <c r="A534" s="10"/>
      <c r="B534" s="15" t="s">
        <v>162</v>
      </c>
      <c r="C534" s="16">
        <v>145800</v>
      </c>
    </row>
    <row r="535" spans="1:3" ht="15" x14ac:dyDescent="0.25">
      <c r="A535" s="10"/>
      <c r="B535" s="15" t="s">
        <v>163</v>
      </c>
      <c r="C535" s="16">
        <v>87000</v>
      </c>
    </row>
    <row r="536" spans="1:3" ht="15" x14ac:dyDescent="0.25">
      <c r="A536" s="10"/>
      <c r="B536" s="15" t="s">
        <v>168</v>
      </c>
      <c r="C536" s="16">
        <v>13100</v>
      </c>
    </row>
    <row r="537" spans="1:3" ht="15" x14ac:dyDescent="0.25">
      <c r="A537" s="10"/>
      <c r="B537" s="15" t="s">
        <v>169</v>
      </c>
      <c r="C537" s="16">
        <v>4300</v>
      </c>
    </row>
    <row r="538" spans="1:3" ht="15" x14ac:dyDescent="0.25">
      <c r="A538" s="10"/>
      <c r="B538" s="15" t="s">
        <v>170</v>
      </c>
      <c r="C538" s="16">
        <v>1500</v>
      </c>
    </row>
    <row r="539" spans="1:3" ht="15" x14ac:dyDescent="0.25">
      <c r="A539" s="10"/>
      <c r="B539" s="15" t="s">
        <v>164</v>
      </c>
      <c r="C539" s="16">
        <v>7200</v>
      </c>
    </row>
    <row r="540" spans="1:3" ht="15" x14ac:dyDescent="0.25">
      <c r="A540" s="10"/>
      <c r="B540" s="15" t="s">
        <v>8</v>
      </c>
      <c r="C540" s="16">
        <v>15300</v>
      </c>
    </row>
    <row r="541" spans="1:3" ht="29.25" x14ac:dyDescent="0.25">
      <c r="A541" s="10"/>
      <c r="B541" s="13" t="s">
        <v>10</v>
      </c>
      <c r="C541" s="14">
        <f>IFERROR(ROUND(C542, 2), 0)</f>
        <v>55000</v>
      </c>
    </row>
    <row r="542" spans="1:3" ht="15" x14ac:dyDescent="0.25">
      <c r="A542" s="10"/>
      <c r="B542" s="15" t="s">
        <v>165</v>
      </c>
      <c r="C542" s="16">
        <f>IFERROR(ROUND(SUM(C543:C544), 2), 0)</f>
        <v>55000</v>
      </c>
    </row>
    <row r="543" spans="1:3" ht="15" x14ac:dyDescent="0.25">
      <c r="A543" s="10"/>
      <c r="B543" s="15" t="s">
        <v>65</v>
      </c>
      <c r="C543" s="16">
        <v>2600</v>
      </c>
    </row>
    <row r="544" spans="1:3" ht="30" x14ac:dyDescent="0.25">
      <c r="A544" s="10"/>
      <c r="B544" s="15" t="s">
        <v>48</v>
      </c>
      <c r="C544" s="16">
        <v>52400</v>
      </c>
    </row>
    <row r="545" spans="1:3" x14ac:dyDescent="0.25">
      <c r="A545" s="17" t="s">
        <v>232</v>
      </c>
      <c r="B545" s="11" t="s">
        <v>173</v>
      </c>
      <c r="C545" s="12">
        <f>IFERROR(ROUND(C546, 2), 0)</f>
        <v>253800</v>
      </c>
    </row>
    <row r="546" spans="1:3" ht="29.25" x14ac:dyDescent="0.25">
      <c r="A546" s="10"/>
      <c r="B546" s="13" t="s">
        <v>250</v>
      </c>
      <c r="C546" s="14">
        <f>IFERROR(ROUND(C547, 2), 0)</f>
        <v>253800</v>
      </c>
    </row>
    <row r="547" spans="1:3" ht="15" x14ac:dyDescent="0.25">
      <c r="A547" s="10"/>
      <c r="B547" s="15" t="s">
        <v>174</v>
      </c>
      <c r="C547" s="16">
        <f>IFERROR(ROUND(SUM(C548:C551), 2), 0)</f>
        <v>253800</v>
      </c>
    </row>
    <row r="548" spans="1:3" ht="30" x14ac:dyDescent="0.25">
      <c r="A548" s="10"/>
      <c r="B548" s="15" t="s">
        <v>2</v>
      </c>
      <c r="C548" s="16">
        <v>201000</v>
      </c>
    </row>
    <row r="549" spans="1:3" ht="15" x14ac:dyDescent="0.25">
      <c r="A549" s="10"/>
      <c r="B549" s="15" t="s">
        <v>3</v>
      </c>
      <c r="C549" s="16">
        <v>48600</v>
      </c>
    </row>
    <row r="550" spans="1:3" ht="30" x14ac:dyDescent="0.25">
      <c r="A550" s="10"/>
      <c r="B550" s="15" t="s">
        <v>4</v>
      </c>
      <c r="C550" s="16">
        <v>1400</v>
      </c>
    </row>
    <row r="551" spans="1:3" ht="15" x14ac:dyDescent="0.25">
      <c r="A551" s="10"/>
      <c r="B551" s="15" t="s">
        <v>5</v>
      </c>
      <c r="C551" s="16">
        <v>2800</v>
      </c>
    </row>
    <row r="552" spans="1:3" x14ac:dyDescent="0.25">
      <c r="A552" s="17" t="s">
        <v>233</v>
      </c>
      <c r="B552" s="11" t="s">
        <v>175</v>
      </c>
      <c r="C552" s="12">
        <f>IFERROR(ROUND(C553, 2), 0)</f>
        <v>1013300</v>
      </c>
    </row>
    <row r="553" spans="1:3" ht="29.25" x14ac:dyDescent="0.25">
      <c r="A553" s="10"/>
      <c r="B553" s="13" t="s">
        <v>30</v>
      </c>
      <c r="C553" s="14">
        <f>IFERROR(ROUND(C554, 2), 0)</f>
        <v>1013300</v>
      </c>
    </row>
    <row r="554" spans="1:3" ht="15" x14ac:dyDescent="0.25">
      <c r="A554" s="10"/>
      <c r="B554" s="15" t="s">
        <v>176</v>
      </c>
      <c r="C554" s="16">
        <f>IFERROR(ROUND(SUM(C555:C560), 2), 0)</f>
        <v>1013300</v>
      </c>
    </row>
    <row r="555" spans="1:3" ht="15" x14ac:dyDescent="0.25">
      <c r="A555" s="10"/>
      <c r="B555" s="15" t="s">
        <v>177</v>
      </c>
      <c r="C555" s="16">
        <v>816500</v>
      </c>
    </row>
    <row r="556" spans="1:3" ht="30" x14ac:dyDescent="0.25">
      <c r="A556" s="10"/>
      <c r="B556" s="15" t="s">
        <v>4</v>
      </c>
      <c r="C556" s="16">
        <v>500</v>
      </c>
    </row>
    <row r="557" spans="1:3" ht="30" x14ac:dyDescent="0.25">
      <c r="A557" s="10"/>
      <c r="B557" s="15" t="s">
        <v>160</v>
      </c>
      <c r="C557" s="16">
        <v>66900</v>
      </c>
    </row>
    <row r="558" spans="1:3" ht="15" customHeight="1" x14ac:dyDescent="0.25">
      <c r="A558" s="10"/>
      <c r="B558" s="15" t="s">
        <v>6</v>
      </c>
      <c r="C558" s="16">
        <v>3300</v>
      </c>
    </row>
    <row r="559" spans="1:3" ht="15" x14ac:dyDescent="0.25">
      <c r="A559" s="10"/>
      <c r="B559" s="15" t="s">
        <v>35</v>
      </c>
      <c r="C559" s="16">
        <v>44400</v>
      </c>
    </row>
    <row r="560" spans="1:3" ht="15" x14ac:dyDescent="0.25">
      <c r="A560" s="10"/>
      <c r="B560" s="15" t="s">
        <v>164</v>
      </c>
      <c r="C560" s="16">
        <v>81700</v>
      </c>
    </row>
    <row r="561" spans="1:3" x14ac:dyDescent="0.25">
      <c r="A561" s="17" t="s">
        <v>227</v>
      </c>
      <c r="B561" s="11" t="s">
        <v>178</v>
      </c>
      <c r="C561" s="12">
        <f>IFERROR(ROUND(C562+C578, 2), 0)</f>
        <v>1543400</v>
      </c>
    </row>
    <row r="562" spans="1:3" ht="29.25" x14ac:dyDescent="0.25">
      <c r="A562" s="10"/>
      <c r="B562" s="13" t="s">
        <v>30</v>
      </c>
      <c r="C562" s="14">
        <f>IFERROR(ROUND(C563, 2), 0)</f>
        <v>1506600</v>
      </c>
    </row>
    <row r="563" spans="1:3" ht="15" x14ac:dyDescent="0.25">
      <c r="A563" s="10"/>
      <c r="B563" s="15" t="s">
        <v>171</v>
      </c>
      <c r="C563" s="16">
        <f>IFERROR(ROUND(SUM(C564:C577), 2), 0)</f>
        <v>1506600</v>
      </c>
    </row>
    <row r="564" spans="1:3" ht="30" x14ac:dyDescent="0.25">
      <c r="A564" s="10"/>
      <c r="B564" s="15" t="s">
        <v>2</v>
      </c>
      <c r="C564" s="16">
        <v>2500</v>
      </c>
    </row>
    <row r="565" spans="1:3" ht="15" x14ac:dyDescent="0.25">
      <c r="A565" s="10"/>
      <c r="B565" s="15" t="s">
        <v>65</v>
      </c>
      <c r="C565" s="16">
        <v>342000</v>
      </c>
    </row>
    <row r="566" spans="1:3" ht="15" x14ac:dyDescent="0.25">
      <c r="A566" s="10"/>
      <c r="B566" s="15" t="s">
        <v>159</v>
      </c>
      <c r="C566" s="16">
        <v>11200</v>
      </c>
    </row>
    <row r="567" spans="1:3" ht="15" x14ac:dyDescent="0.25">
      <c r="A567" s="10"/>
      <c r="B567" s="15" t="s">
        <v>3</v>
      </c>
      <c r="C567" s="16">
        <v>24000</v>
      </c>
    </row>
    <row r="568" spans="1:3" ht="30" x14ac:dyDescent="0.25">
      <c r="A568" s="10"/>
      <c r="B568" s="15" t="s">
        <v>4</v>
      </c>
      <c r="C568" s="16">
        <v>900</v>
      </c>
    </row>
    <row r="569" spans="1:3" ht="15" x14ac:dyDescent="0.25">
      <c r="A569" s="10"/>
      <c r="B569" s="15" t="s">
        <v>5</v>
      </c>
      <c r="C569" s="16">
        <v>100</v>
      </c>
    </row>
    <row r="570" spans="1:3" ht="15" customHeight="1" x14ac:dyDescent="0.25">
      <c r="A570" s="10"/>
      <c r="B570" s="15" t="s">
        <v>6</v>
      </c>
      <c r="C570" s="16">
        <v>2300</v>
      </c>
    </row>
    <row r="571" spans="1:3" ht="15" x14ac:dyDescent="0.25">
      <c r="A571" s="10"/>
      <c r="B571" s="15" t="s">
        <v>161</v>
      </c>
      <c r="C571" s="16">
        <v>847600</v>
      </c>
    </row>
    <row r="572" spans="1:3" ht="15" x14ac:dyDescent="0.25">
      <c r="A572" s="10"/>
      <c r="B572" s="15" t="s">
        <v>162</v>
      </c>
      <c r="C572" s="16">
        <v>150400</v>
      </c>
    </row>
    <row r="573" spans="1:3" ht="15" x14ac:dyDescent="0.25">
      <c r="A573" s="10"/>
      <c r="B573" s="15" t="s">
        <v>163</v>
      </c>
      <c r="C573" s="16">
        <v>90600</v>
      </c>
    </row>
    <row r="574" spans="1:3" ht="15" x14ac:dyDescent="0.25">
      <c r="A574" s="10"/>
      <c r="B574" s="15" t="s">
        <v>168</v>
      </c>
      <c r="C574" s="16">
        <v>16700</v>
      </c>
    </row>
    <row r="575" spans="1:3" ht="15" x14ac:dyDescent="0.25">
      <c r="A575" s="10"/>
      <c r="B575" s="15" t="s">
        <v>169</v>
      </c>
      <c r="C575" s="16">
        <v>5600</v>
      </c>
    </row>
    <row r="576" spans="1:3" ht="15" x14ac:dyDescent="0.25">
      <c r="A576" s="10"/>
      <c r="B576" s="15" t="s">
        <v>170</v>
      </c>
      <c r="C576" s="16">
        <v>3100</v>
      </c>
    </row>
    <row r="577" spans="1:3" ht="15" x14ac:dyDescent="0.25">
      <c r="A577" s="10"/>
      <c r="B577" s="15" t="s">
        <v>164</v>
      </c>
      <c r="C577" s="16">
        <v>9600</v>
      </c>
    </row>
    <row r="578" spans="1:3" ht="29.25" x14ac:dyDescent="0.25">
      <c r="A578" s="10"/>
      <c r="B578" s="13" t="s">
        <v>10</v>
      </c>
      <c r="C578" s="14">
        <f>IFERROR(ROUND(C579, 2), 0)</f>
        <v>36800</v>
      </c>
    </row>
    <row r="579" spans="1:3" ht="15" x14ac:dyDescent="0.25">
      <c r="A579" s="10"/>
      <c r="B579" s="15" t="s">
        <v>165</v>
      </c>
      <c r="C579" s="16">
        <f>IFERROR(ROUND(SUM(C580:C581), 2), 0)</f>
        <v>36800</v>
      </c>
    </row>
    <row r="580" spans="1:3" ht="15" x14ac:dyDescent="0.25">
      <c r="A580" s="10"/>
      <c r="B580" s="15" t="s">
        <v>65</v>
      </c>
      <c r="C580" s="16">
        <v>1800</v>
      </c>
    </row>
    <row r="581" spans="1:3" ht="30" x14ac:dyDescent="0.25">
      <c r="A581" s="10"/>
      <c r="B581" s="15" t="s">
        <v>48</v>
      </c>
      <c r="C581" s="16">
        <v>35000</v>
      </c>
    </row>
    <row r="582" spans="1:3" x14ac:dyDescent="0.25">
      <c r="A582" s="17" t="s">
        <v>235</v>
      </c>
      <c r="B582" s="11" t="s">
        <v>236</v>
      </c>
      <c r="C582" s="12">
        <f>IFERROR(ROUND(C583+C597, 2), 0)</f>
        <v>2856600</v>
      </c>
    </row>
    <row r="583" spans="1:3" ht="29.25" x14ac:dyDescent="0.25">
      <c r="A583" s="10"/>
      <c r="B583" s="13" t="s">
        <v>30</v>
      </c>
      <c r="C583" s="14">
        <f>IFERROR(ROUND(C584, 2), 0)</f>
        <v>2823600</v>
      </c>
    </row>
    <row r="584" spans="1:3" ht="30" x14ac:dyDescent="0.25">
      <c r="A584" s="10"/>
      <c r="B584" s="15" t="s">
        <v>157</v>
      </c>
      <c r="C584" s="16">
        <f>IFERROR(ROUND(SUM(C585:C596), 2), 0)</f>
        <v>2823600</v>
      </c>
    </row>
    <row r="585" spans="1:3" ht="30" x14ac:dyDescent="0.25">
      <c r="A585" s="10"/>
      <c r="B585" s="15" t="s">
        <v>2</v>
      </c>
      <c r="C585" s="16">
        <v>232200</v>
      </c>
    </row>
    <row r="586" spans="1:3" ht="15" x14ac:dyDescent="0.25">
      <c r="A586" s="10"/>
      <c r="B586" s="15" t="s">
        <v>65</v>
      </c>
      <c r="C586" s="16">
        <v>802100</v>
      </c>
    </row>
    <row r="587" spans="1:3" ht="30" x14ac:dyDescent="0.25">
      <c r="A587" s="10"/>
      <c r="B587" s="15" t="s">
        <v>158</v>
      </c>
      <c r="C587" s="16">
        <v>127800</v>
      </c>
    </row>
    <row r="588" spans="1:3" ht="15" x14ac:dyDescent="0.25">
      <c r="A588" s="10"/>
      <c r="B588" s="15" t="s">
        <v>159</v>
      </c>
      <c r="C588" s="16">
        <v>215700</v>
      </c>
    </row>
    <row r="589" spans="1:3" ht="15" x14ac:dyDescent="0.25">
      <c r="A589" s="10"/>
      <c r="B589" s="15" t="s">
        <v>3</v>
      </c>
      <c r="C589" s="16">
        <v>20000</v>
      </c>
    </row>
    <row r="590" spans="1:3" ht="30" x14ac:dyDescent="0.25">
      <c r="A590" s="10"/>
      <c r="B590" s="15" t="s">
        <v>4</v>
      </c>
      <c r="C590" s="16">
        <v>400</v>
      </c>
    </row>
    <row r="591" spans="1:3" ht="30" x14ac:dyDescent="0.25">
      <c r="A591" s="10"/>
      <c r="B591" s="15" t="s">
        <v>160</v>
      </c>
      <c r="C591" s="16">
        <v>128600</v>
      </c>
    </row>
    <row r="592" spans="1:3" ht="15" x14ac:dyDescent="0.25">
      <c r="A592" s="10"/>
      <c r="B592" s="15" t="s">
        <v>161</v>
      </c>
      <c r="C592" s="16">
        <v>823400</v>
      </c>
    </row>
    <row r="593" spans="1:3" ht="15" x14ac:dyDescent="0.25">
      <c r="A593" s="10"/>
      <c r="B593" s="15" t="s">
        <v>162</v>
      </c>
      <c r="C593" s="16">
        <v>60500</v>
      </c>
    </row>
    <row r="594" spans="1:3" ht="15" x14ac:dyDescent="0.25">
      <c r="A594" s="10"/>
      <c r="B594" s="15" t="s">
        <v>163</v>
      </c>
      <c r="C594" s="16">
        <v>122600</v>
      </c>
    </row>
    <row r="595" spans="1:3" ht="15" x14ac:dyDescent="0.25">
      <c r="A595" s="10"/>
      <c r="B595" s="15" t="s">
        <v>164</v>
      </c>
      <c r="C595" s="16">
        <v>128300</v>
      </c>
    </row>
    <row r="596" spans="1:3" ht="15" x14ac:dyDescent="0.25">
      <c r="A596" s="10"/>
      <c r="B596" s="15" t="s">
        <v>8</v>
      </c>
      <c r="C596" s="16">
        <v>162000</v>
      </c>
    </row>
    <row r="597" spans="1:3" ht="29.25" x14ac:dyDescent="0.25">
      <c r="A597" s="10"/>
      <c r="B597" s="13" t="s">
        <v>10</v>
      </c>
      <c r="C597" s="14">
        <f>IFERROR(ROUND(C598, 2), 0)</f>
        <v>33000</v>
      </c>
    </row>
    <row r="598" spans="1:3" ht="15" x14ac:dyDescent="0.25">
      <c r="A598" s="10"/>
      <c r="B598" s="15" t="s">
        <v>165</v>
      </c>
      <c r="C598" s="16">
        <f>IFERROR(ROUND(C599, 2), 0)</f>
        <v>33000</v>
      </c>
    </row>
    <row r="599" spans="1:3" ht="30" x14ac:dyDescent="0.25">
      <c r="A599" s="10"/>
      <c r="B599" s="15" t="s">
        <v>48</v>
      </c>
      <c r="C599" s="16">
        <v>33000</v>
      </c>
    </row>
    <row r="600" spans="1:3" x14ac:dyDescent="0.25">
      <c r="A600" s="17" t="s">
        <v>234</v>
      </c>
      <c r="B600" s="11" t="s">
        <v>179</v>
      </c>
      <c r="C600" s="12">
        <f>IFERROR(ROUND(C601+C606+C610, 2), 0)</f>
        <v>84900</v>
      </c>
    </row>
    <row r="601" spans="1:3" ht="29.25" x14ac:dyDescent="0.25">
      <c r="A601" s="10"/>
      <c r="B601" s="13" t="s">
        <v>250</v>
      </c>
      <c r="C601" s="14">
        <f>IFERROR(ROUND(C602+C604, 2), 0)</f>
        <v>1100</v>
      </c>
    </row>
    <row r="602" spans="1:3" ht="15" x14ac:dyDescent="0.25">
      <c r="A602" s="10"/>
      <c r="B602" s="15" t="s">
        <v>23</v>
      </c>
      <c r="C602" s="16">
        <f>IFERROR(ROUND(C603, 2), 0)</f>
        <v>600</v>
      </c>
    </row>
    <row r="603" spans="1:3" ht="30" x14ac:dyDescent="0.25">
      <c r="A603" s="10"/>
      <c r="B603" s="15" t="s">
        <v>2</v>
      </c>
      <c r="C603" s="16">
        <v>600</v>
      </c>
    </row>
    <row r="604" spans="1:3" ht="15" x14ac:dyDescent="0.25">
      <c r="A604" s="10"/>
      <c r="B604" s="15" t="s">
        <v>12</v>
      </c>
      <c r="C604" s="16">
        <f>IFERROR(ROUND(C605, 2), 0)</f>
        <v>500</v>
      </c>
    </row>
    <row r="605" spans="1:3" ht="30" x14ac:dyDescent="0.25">
      <c r="A605" s="10"/>
      <c r="B605" s="15" t="s">
        <v>2</v>
      </c>
      <c r="C605" s="16">
        <v>500</v>
      </c>
    </row>
    <row r="606" spans="1:3" ht="15" x14ac:dyDescent="0.25">
      <c r="A606" s="10"/>
      <c r="B606" s="13" t="s">
        <v>13</v>
      </c>
      <c r="C606" s="14">
        <f>IFERROR(ROUND(C607, 2), 0)</f>
        <v>12100</v>
      </c>
    </row>
    <row r="607" spans="1:3" ht="15" x14ac:dyDescent="0.25">
      <c r="A607" s="10"/>
      <c r="B607" s="15" t="s">
        <v>14</v>
      </c>
      <c r="C607" s="16">
        <f>IFERROR(ROUND(SUM(C608:C609), 2), 0)</f>
        <v>12100</v>
      </c>
    </row>
    <row r="608" spans="1:3" ht="30" x14ac:dyDescent="0.25">
      <c r="A608" s="10"/>
      <c r="B608" s="15" t="s">
        <v>2</v>
      </c>
      <c r="C608" s="16">
        <v>9600</v>
      </c>
    </row>
    <row r="609" spans="1:3" ht="15" x14ac:dyDescent="0.25">
      <c r="A609" s="10"/>
      <c r="B609" s="15" t="s">
        <v>3</v>
      </c>
      <c r="C609" s="16">
        <v>2500</v>
      </c>
    </row>
    <row r="610" spans="1:3" ht="15" x14ac:dyDescent="0.25">
      <c r="A610" s="10"/>
      <c r="B610" s="13" t="s">
        <v>15</v>
      </c>
      <c r="C610" s="14">
        <f>IFERROR(ROUND(C611+C614+C617+C619, 2), 0)</f>
        <v>71700</v>
      </c>
    </row>
    <row r="611" spans="1:3" ht="15" x14ac:dyDescent="0.25">
      <c r="A611" s="10"/>
      <c r="B611" s="15" t="s">
        <v>16</v>
      </c>
      <c r="C611" s="16">
        <f>IFERROR(ROUND(SUM(C612:C613), 2), 0)</f>
        <v>31100</v>
      </c>
    </row>
    <row r="612" spans="1:3" ht="30" x14ac:dyDescent="0.25">
      <c r="A612" s="10"/>
      <c r="B612" s="15" t="s">
        <v>2</v>
      </c>
      <c r="C612" s="16">
        <v>3500</v>
      </c>
    </row>
    <row r="613" spans="1:3" ht="15" x14ac:dyDescent="0.25">
      <c r="A613" s="10"/>
      <c r="B613" s="15" t="s">
        <v>3</v>
      </c>
      <c r="C613" s="16">
        <v>27600</v>
      </c>
    </row>
    <row r="614" spans="1:3" ht="15" x14ac:dyDescent="0.25">
      <c r="A614" s="10"/>
      <c r="B614" s="15" t="s">
        <v>17</v>
      </c>
      <c r="C614" s="16">
        <f>IFERROR(ROUND(SUM(C615:C616), 2), 0)</f>
        <v>28300</v>
      </c>
    </row>
    <row r="615" spans="1:3" ht="30" x14ac:dyDescent="0.25">
      <c r="A615" s="10"/>
      <c r="B615" s="15" t="s">
        <v>2</v>
      </c>
      <c r="C615" s="16">
        <v>16000</v>
      </c>
    </row>
    <row r="616" spans="1:3" ht="15" x14ac:dyDescent="0.25">
      <c r="A616" s="10"/>
      <c r="B616" s="15" t="s">
        <v>3</v>
      </c>
      <c r="C616" s="16">
        <v>12300</v>
      </c>
    </row>
    <row r="617" spans="1:3" ht="30" x14ac:dyDescent="0.25">
      <c r="A617" s="10"/>
      <c r="B617" s="15" t="s">
        <v>18</v>
      </c>
      <c r="C617" s="16">
        <f>IFERROR(ROUND(C618, 2), 0)</f>
        <v>2800</v>
      </c>
    </row>
    <row r="618" spans="1:3" ht="30" x14ac:dyDescent="0.25">
      <c r="A618" s="10"/>
      <c r="B618" s="15" t="s">
        <v>2</v>
      </c>
      <c r="C618" s="16">
        <v>2800</v>
      </c>
    </row>
    <row r="619" spans="1:3" ht="15" x14ac:dyDescent="0.25">
      <c r="A619" s="10"/>
      <c r="B619" s="15" t="s">
        <v>20</v>
      </c>
      <c r="C619" s="16">
        <f>IFERROR(ROUND(C620, 2), 0)</f>
        <v>9500</v>
      </c>
    </row>
    <row r="620" spans="1:3" ht="30" x14ac:dyDescent="0.25">
      <c r="A620" s="10"/>
      <c r="B620" s="15" t="s">
        <v>2</v>
      </c>
      <c r="C620" s="16">
        <v>9500</v>
      </c>
    </row>
    <row r="621" spans="1:3" x14ac:dyDescent="0.25">
      <c r="A621" s="17" t="s">
        <v>237</v>
      </c>
      <c r="B621" s="11" t="s">
        <v>180</v>
      </c>
      <c r="C621" s="12">
        <f>IFERROR(ROUND(C622+C627+C630, 2), 0)</f>
        <v>69800</v>
      </c>
    </row>
    <row r="622" spans="1:3" ht="29.25" x14ac:dyDescent="0.25">
      <c r="A622" s="10"/>
      <c r="B622" s="13" t="s">
        <v>250</v>
      </c>
      <c r="C622" s="14">
        <f>IFERROR(ROUND(C623+C625, 2), 0)</f>
        <v>2500</v>
      </c>
    </row>
    <row r="623" spans="1:3" ht="15" x14ac:dyDescent="0.25">
      <c r="A623" s="10"/>
      <c r="B623" s="15" t="s">
        <v>23</v>
      </c>
      <c r="C623" s="16">
        <f>IFERROR(ROUND(C624, 2), 0)</f>
        <v>1500</v>
      </c>
    </row>
    <row r="624" spans="1:3" ht="30" x14ac:dyDescent="0.25">
      <c r="A624" s="10"/>
      <c r="B624" s="15" t="s">
        <v>2</v>
      </c>
      <c r="C624" s="16">
        <v>1500</v>
      </c>
    </row>
    <row r="625" spans="1:3" ht="15" x14ac:dyDescent="0.25">
      <c r="A625" s="10"/>
      <c r="B625" s="15" t="s">
        <v>12</v>
      </c>
      <c r="C625" s="16">
        <f>IFERROR(ROUND(C626, 2), 0)</f>
        <v>1000</v>
      </c>
    </row>
    <row r="626" spans="1:3" ht="30" x14ac:dyDescent="0.25">
      <c r="A626" s="10"/>
      <c r="B626" s="15" t="s">
        <v>2</v>
      </c>
      <c r="C626" s="16">
        <v>1000</v>
      </c>
    </row>
    <row r="627" spans="1:3" ht="15" x14ac:dyDescent="0.25">
      <c r="A627" s="10"/>
      <c r="B627" s="13" t="s">
        <v>13</v>
      </c>
      <c r="C627" s="14">
        <f>IFERROR(ROUND(C628, 2), 0)</f>
        <v>13800</v>
      </c>
    </row>
    <row r="628" spans="1:3" ht="15" x14ac:dyDescent="0.25">
      <c r="A628" s="10"/>
      <c r="B628" s="15" t="s">
        <v>14</v>
      </c>
      <c r="C628" s="16">
        <f>IFERROR(ROUND(C629, 2), 0)</f>
        <v>13800</v>
      </c>
    </row>
    <row r="629" spans="1:3" ht="30" x14ac:dyDescent="0.25">
      <c r="A629" s="10"/>
      <c r="B629" s="15" t="s">
        <v>2</v>
      </c>
      <c r="C629" s="16">
        <v>13800</v>
      </c>
    </row>
    <row r="630" spans="1:3" ht="15" x14ac:dyDescent="0.25">
      <c r="A630" s="10"/>
      <c r="B630" s="13" t="s">
        <v>15</v>
      </c>
      <c r="C630" s="14">
        <f>IFERROR(ROUND(C631+C634+C638+C640, 2), 0)</f>
        <v>53500</v>
      </c>
    </row>
    <row r="631" spans="1:3" ht="15" x14ac:dyDescent="0.25">
      <c r="A631" s="10"/>
      <c r="B631" s="15" t="s">
        <v>16</v>
      </c>
      <c r="C631" s="16">
        <f>IFERROR(ROUND(SUM(C632:C633), 2), 0)</f>
        <v>24500</v>
      </c>
    </row>
    <row r="632" spans="1:3" ht="30" x14ac:dyDescent="0.25">
      <c r="A632" s="10"/>
      <c r="B632" s="15" t="s">
        <v>2</v>
      </c>
      <c r="C632" s="16">
        <v>5400</v>
      </c>
    </row>
    <row r="633" spans="1:3" ht="15" x14ac:dyDescent="0.25">
      <c r="A633" s="10"/>
      <c r="B633" s="15" t="s">
        <v>3</v>
      </c>
      <c r="C633" s="16">
        <v>19100</v>
      </c>
    </row>
    <row r="634" spans="1:3" ht="15" x14ac:dyDescent="0.25">
      <c r="A634" s="10"/>
      <c r="B634" s="15" t="s">
        <v>17</v>
      </c>
      <c r="C634" s="16">
        <f>IFERROR(ROUND(SUM(C635:C637), 2), 0)</f>
        <v>18000</v>
      </c>
    </row>
    <row r="635" spans="1:3" ht="30" x14ac:dyDescent="0.25">
      <c r="A635" s="10"/>
      <c r="B635" s="15" t="s">
        <v>2</v>
      </c>
      <c r="C635" s="16">
        <v>9700</v>
      </c>
    </row>
    <row r="636" spans="1:3" ht="15" x14ac:dyDescent="0.25">
      <c r="A636" s="10"/>
      <c r="B636" s="15" t="s">
        <v>3</v>
      </c>
      <c r="C636" s="16">
        <v>7500</v>
      </c>
    </row>
    <row r="637" spans="1:3" ht="15" customHeight="1" x14ac:dyDescent="0.25">
      <c r="A637" s="10"/>
      <c r="B637" s="15" t="s">
        <v>6</v>
      </c>
      <c r="C637" s="16">
        <v>800</v>
      </c>
    </row>
    <row r="638" spans="1:3" ht="30" x14ac:dyDescent="0.25">
      <c r="A638" s="10"/>
      <c r="B638" s="15" t="s">
        <v>18</v>
      </c>
      <c r="C638" s="16">
        <f>IFERROR(ROUND(C639, 2), 0)</f>
        <v>1600</v>
      </c>
    </row>
    <row r="639" spans="1:3" ht="30" x14ac:dyDescent="0.25">
      <c r="A639" s="10"/>
      <c r="B639" s="15" t="s">
        <v>2</v>
      </c>
      <c r="C639" s="16">
        <v>1600</v>
      </c>
    </row>
    <row r="640" spans="1:3" ht="15" x14ac:dyDescent="0.25">
      <c r="A640" s="10"/>
      <c r="B640" s="15" t="s">
        <v>20</v>
      </c>
      <c r="C640" s="16">
        <f>IFERROR(ROUND(C641, 2), 0)</f>
        <v>9400</v>
      </c>
    </row>
    <row r="641" spans="1:3" ht="30" x14ac:dyDescent="0.25">
      <c r="A641" s="10"/>
      <c r="B641" s="15" t="s">
        <v>2</v>
      </c>
      <c r="C641" s="16">
        <v>9400</v>
      </c>
    </row>
    <row r="642" spans="1:3" x14ac:dyDescent="0.25">
      <c r="A642" s="17" t="s">
        <v>238</v>
      </c>
      <c r="B642" s="11" t="s">
        <v>240</v>
      </c>
      <c r="C642" s="12">
        <f>IFERROR(ROUND(C643+C659, 2), 0)</f>
        <v>2275800</v>
      </c>
    </row>
    <row r="643" spans="1:3" ht="29.25" x14ac:dyDescent="0.25">
      <c r="A643" s="10"/>
      <c r="B643" s="13" t="s">
        <v>30</v>
      </c>
      <c r="C643" s="14">
        <f>IFERROR(ROUND(C644, 2), 0)</f>
        <v>2186500</v>
      </c>
    </row>
    <row r="644" spans="1:3" ht="15" x14ac:dyDescent="0.25">
      <c r="A644" s="10"/>
      <c r="B644" s="15" t="s">
        <v>171</v>
      </c>
      <c r="C644" s="16">
        <f>IFERROR(ROUND(SUM(C645:C658), 2), 0)</f>
        <v>2186500</v>
      </c>
    </row>
    <row r="645" spans="1:3" ht="30" x14ac:dyDescent="0.25">
      <c r="A645" s="10"/>
      <c r="B645" s="15" t="s">
        <v>2</v>
      </c>
      <c r="C645" s="16">
        <v>2500</v>
      </c>
    </row>
    <row r="646" spans="1:3" ht="15" x14ac:dyDescent="0.25">
      <c r="A646" s="10"/>
      <c r="B646" s="15" t="s">
        <v>65</v>
      </c>
      <c r="C646" s="16">
        <v>462100</v>
      </c>
    </row>
    <row r="647" spans="1:3" ht="15" x14ac:dyDescent="0.25">
      <c r="A647" s="10"/>
      <c r="B647" s="15" t="s">
        <v>159</v>
      </c>
      <c r="C647" s="16">
        <v>114800</v>
      </c>
    </row>
    <row r="648" spans="1:3" ht="15" x14ac:dyDescent="0.25">
      <c r="A648" s="10"/>
      <c r="B648" s="15" t="s">
        <v>3</v>
      </c>
      <c r="C648" s="16">
        <v>55000</v>
      </c>
    </row>
    <row r="649" spans="1:3" ht="30" x14ac:dyDescent="0.25">
      <c r="A649" s="10"/>
      <c r="B649" s="15" t="s">
        <v>4</v>
      </c>
      <c r="C649" s="16">
        <v>1000</v>
      </c>
    </row>
    <row r="650" spans="1:3" ht="15" x14ac:dyDescent="0.25">
      <c r="A650" s="10"/>
      <c r="B650" s="15" t="s">
        <v>5</v>
      </c>
      <c r="C650" s="16">
        <v>4100</v>
      </c>
    </row>
    <row r="651" spans="1:3" ht="15" customHeight="1" x14ac:dyDescent="0.25">
      <c r="A651" s="10"/>
      <c r="B651" s="15" t="s">
        <v>6</v>
      </c>
      <c r="C651" s="16">
        <v>2600</v>
      </c>
    </row>
    <row r="652" spans="1:3" ht="15" x14ac:dyDescent="0.25">
      <c r="A652" s="10"/>
      <c r="B652" s="15" t="s">
        <v>161</v>
      </c>
      <c r="C652" s="16">
        <v>1228700</v>
      </c>
    </row>
    <row r="653" spans="1:3" ht="15" x14ac:dyDescent="0.25">
      <c r="A653" s="10"/>
      <c r="B653" s="15" t="s">
        <v>162</v>
      </c>
      <c r="C653" s="16">
        <v>151500</v>
      </c>
    </row>
    <row r="654" spans="1:3" ht="15" x14ac:dyDescent="0.25">
      <c r="A654" s="10"/>
      <c r="B654" s="15" t="s">
        <v>163</v>
      </c>
      <c r="C654" s="16">
        <v>127900</v>
      </c>
    </row>
    <row r="655" spans="1:3" ht="15" x14ac:dyDescent="0.25">
      <c r="A655" s="10"/>
      <c r="B655" s="15" t="s">
        <v>168</v>
      </c>
      <c r="C655" s="16">
        <v>19700</v>
      </c>
    </row>
    <row r="656" spans="1:3" ht="15" x14ac:dyDescent="0.25">
      <c r="A656" s="10"/>
      <c r="B656" s="15" t="s">
        <v>169</v>
      </c>
      <c r="C656" s="16">
        <v>6600</v>
      </c>
    </row>
    <row r="657" spans="1:3" ht="15" x14ac:dyDescent="0.25">
      <c r="A657" s="10"/>
      <c r="B657" s="15" t="s">
        <v>170</v>
      </c>
      <c r="C657" s="16">
        <v>400</v>
      </c>
    </row>
    <row r="658" spans="1:3" ht="15" x14ac:dyDescent="0.25">
      <c r="A658" s="10"/>
      <c r="B658" s="15" t="s">
        <v>164</v>
      </c>
      <c r="C658" s="16">
        <v>9600</v>
      </c>
    </row>
    <row r="659" spans="1:3" ht="29.25" x14ac:dyDescent="0.25">
      <c r="A659" s="10"/>
      <c r="B659" s="13" t="s">
        <v>10</v>
      </c>
      <c r="C659" s="14">
        <f>IFERROR(ROUND(C660, 2), 0)</f>
        <v>89300</v>
      </c>
    </row>
    <row r="660" spans="1:3" ht="15" x14ac:dyDescent="0.25">
      <c r="A660" s="10"/>
      <c r="B660" s="15" t="s">
        <v>165</v>
      </c>
      <c r="C660" s="16">
        <f>IFERROR(ROUND(SUM(C661:C662), 2), 0)</f>
        <v>89300</v>
      </c>
    </row>
    <row r="661" spans="1:3" ht="15" x14ac:dyDescent="0.25">
      <c r="A661" s="10"/>
      <c r="B661" s="15" t="s">
        <v>65</v>
      </c>
      <c r="C661" s="16">
        <v>4300</v>
      </c>
    </row>
    <row r="662" spans="1:3" ht="30" x14ac:dyDescent="0.25">
      <c r="A662" s="10"/>
      <c r="B662" s="15" t="s">
        <v>48</v>
      </c>
      <c r="C662" s="16">
        <v>85000</v>
      </c>
    </row>
    <row r="663" spans="1:3" ht="31.5" x14ac:dyDescent="0.25">
      <c r="A663" s="17" t="s">
        <v>239</v>
      </c>
      <c r="B663" s="11" t="s">
        <v>249</v>
      </c>
      <c r="C663" s="12">
        <f>IFERROR(ROUND(C664, 2), 0)</f>
        <v>507000</v>
      </c>
    </row>
    <row r="664" spans="1:3" ht="29.25" x14ac:dyDescent="0.25">
      <c r="A664" s="10"/>
      <c r="B664" s="13" t="s">
        <v>30</v>
      </c>
      <c r="C664" s="14">
        <f>IFERROR(ROUND(C665+C670, 2), 0)</f>
        <v>507000</v>
      </c>
    </row>
    <row r="665" spans="1:3" ht="30" x14ac:dyDescent="0.25">
      <c r="A665" s="10"/>
      <c r="B665" s="15" t="s">
        <v>181</v>
      </c>
      <c r="C665" s="16">
        <f>IFERROR(ROUND(SUM(C666:C669), 2), 0)</f>
        <v>498300</v>
      </c>
    </row>
    <row r="666" spans="1:3" ht="30" x14ac:dyDescent="0.25">
      <c r="A666" s="10"/>
      <c r="B666" s="15" t="s">
        <v>2</v>
      </c>
      <c r="C666" s="16">
        <v>386500</v>
      </c>
    </row>
    <row r="667" spans="1:3" ht="15" x14ac:dyDescent="0.25">
      <c r="A667" s="10"/>
      <c r="B667" s="15" t="s">
        <v>3</v>
      </c>
      <c r="C667" s="16">
        <v>81500</v>
      </c>
    </row>
    <row r="668" spans="1:3" ht="30" x14ac:dyDescent="0.25">
      <c r="A668" s="10"/>
      <c r="B668" s="15" t="s">
        <v>160</v>
      </c>
      <c r="C668" s="16">
        <v>18300</v>
      </c>
    </row>
    <row r="669" spans="1:3" ht="15" x14ac:dyDescent="0.25">
      <c r="A669" s="10"/>
      <c r="B669" s="15" t="s">
        <v>8</v>
      </c>
      <c r="C669" s="16">
        <v>12000</v>
      </c>
    </row>
    <row r="670" spans="1:3" ht="30" x14ac:dyDescent="0.25">
      <c r="A670" s="10"/>
      <c r="B670" s="15" t="s">
        <v>182</v>
      </c>
      <c r="C670" s="16">
        <f>IFERROR(ROUND(SUM(C671:C672), 2), 0)</f>
        <v>8700</v>
      </c>
    </row>
    <row r="671" spans="1:3" ht="30" x14ac:dyDescent="0.25">
      <c r="A671" s="10"/>
      <c r="B671" s="15" t="s">
        <v>2</v>
      </c>
      <c r="C671" s="16">
        <v>8400</v>
      </c>
    </row>
    <row r="672" spans="1:3" ht="15" x14ac:dyDescent="0.25">
      <c r="A672" s="10"/>
      <c r="B672" s="15" t="s">
        <v>5</v>
      </c>
      <c r="C672" s="16">
        <v>300</v>
      </c>
    </row>
    <row r="673" spans="1:3" x14ac:dyDescent="0.25">
      <c r="A673" s="17" t="s">
        <v>241</v>
      </c>
      <c r="B673" s="11" t="s">
        <v>183</v>
      </c>
      <c r="C673" s="12">
        <f>IFERROR(ROUND(C674, 2), 0)</f>
        <v>2414800</v>
      </c>
    </row>
    <row r="674" spans="1:3" ht="29.25" x14ac:dyDescent="0.25">
      <c r="A674" s="10"/>
      <c r="B674" s="13" t="s">
        <v>10</v>
      </c>
      <c r="C674" s="14">
        <f>IFERROR(ROUND(C675+C688+C691+C694, 2), 0)</f>
        <v>2414800</v>
      </c>
    </row>
    <row r="675" spans="1:3" ht="15" customHeight="1" x14ac:dyDescent="0.25">
      <c r="A675" s="10"/>
      <c r="B675" s="15" t="s">
        <v>184</v>
      </c>
      <c r="C675" s="16">
        <f>IFERROR(ROUND(SUM(C676:C687), 2), 0)</f>
        <v>2198400</v>
      </c>
    </row>
    <row r="676" spans="1:3" ht="30" x14ac:dyDescent="0.25">
      <c r="A676" s="10"/>
      <c r="B676" s="15" t="s">
        <v>2</v>
      </c>
      <c r="C676" s="16">
        <v>490800</v>
      </c>
    </row>
    <row r="677" spans="1:3" ht="15" x14ac:dyDescent="0.25">
      <c r="A677" s="10"/>
      <c r="B677" s="15" t="s">
        <v>185</v>
      </c>
      <c r="C677" s="16">
        <v>288700</v>
      </c>
    </row>
    <row r="678" spans="1:3" ht="15" x14ac:dyDescent="0.25">
      <c r="A678" s="10"/>
      <c r="B678" s="15" t="s">
        <v>186</v>
      </c>
      <c r="C678" s="16">
        <v>353900</v>
      </c>
    </row>
    <row r="679" spans="1:3" ht="15" x14ac:dyDescent="0.25">
      <c r="A679" s="10"/>
      <c r="B679" s="15" t="s">
        <v>3</v>
      </c>
      <c r="C679" s="16">
        <v>2900</v>
      </c>
    </row>
    <row r="680" spans="1:3" ht="15" x14ac:dyDescent="0.25">
      <c r="A680" s="10"/>
      <c r="B680" s="15" t="s">
        <v>5</v>
      </c>
      <c r="C680" s="16">
        <v>1500</v>
      </c>
    </row>
    <row r="681" spans="1:3" ht="30" x14ac:dyDescent="0.25">
      <c r="A681" s="10"/>
      <c r="B681" s="15" t="s">
        <v>160</v>
      </c>
      <c r="C681" s="16">
        <v>152500</v>
      </c>
    </row>
    <row r="682" spans="1:3" ht="30" x14ac:dyDescent="0.25">
      <c r="A682" s="10"/>
      <c r="B682" s="15" t="s">
        <v>48</v>
      </c>
      <c r="C682" s="16">
        <v>48000</v>
      </c>
    </row>
    <row r="683" spans="1:3" ht="15" x14ac:dyDescent="0.25">
      <c r="A683" s="10"/>
      <c r="B683" s="15" t="s">
        <v>187</v>
      </c>
      <c r="C683" s="16">
        <v>102400</v>
      </c>
    </row>
    <row r="684" spans="1:3" ht="15" customHeight="1" x14ac:dyDescent="0.25">
      <c r="A684" s="10"/>
      <c r="B684" s="15" t="s">
        <v>188</v>
      </c>
      <c r="C684" s="16">
        <v>264200</v>
      </c>
    </row>
    <row r="685" spans="1:3" ht="15" x14ac:dyDescent="0.25">
      <c r="A685" s="10"/>
      <c r="B685" s="15" t="s">
        <v>189</v>
      </c>
      <c r="C685" s="16">
        <v>458000</v>
      </c>
    </row>
    <row r="686" spans="1:3" ht="15" x14ac:dyDescent="0.25">
      <c r="A686" s="10"/>
      <c r="B686" s="15" t="s">
        <v>164</v>
      </c>
      <c r="C686" s="16">
        <v>3300</v>
      </c>
    </row>
    <row r="687" spans="1:3" ht="15" x14ac:dyDescent="0.25">
      <c r="A687" s="10"/>
      <c r="B687" s="15" t="s">
        <v>8</v>
      </c>
      <c r="C687" s="16">
        <v>32200</v>
      </c>
    </row>
    <row r="688" spans="1:3" ht="15" x14ac:dyDescent="0.25">
      <c r="A688" s="10"/>
      <c r="B688" s="15" t="s">
        <v>51</v>
      </c>
      <c r="C688" s="16">
        <f>IFERROR(ROUND(SUM(C689:C690), 2), 0)</f>
        <v>66700</v>
      </c>
    </row>
    <row r="689" spans="1:3" ht="15" x14ac:dyDescent="0.25">
      <c r="A689" s="10"/>
      <c r="B689" s="15" t="s">
        <v>186</v>
      </c>
      <c r="C689" s="16">
        <v>58700</v>
      </c>
    </row>
    <row r="690" spans="1:3" ht="15" x14ac:dyDescent="0.25">
      <c r="A690" s="10"/>
      <c r="B690" s="15" t="s">
        <v>8</v>
      </c>
      <c r="C690" s="16">
        <v>8000</v>
      </c>
    </row>
    <row r="691" spans="1:3" ht="15" x14ac:dyDescent="0.25">
      <c r="A691" s="10"/>
      <c r="B691" s="15" t="s">
        <v>52</v>
      </c>
      <c r="C691" s="16">
        <f>IFERROR(ROUND(SUM(C692:C693), 2), 0)</f>
        <v>65200</v>
      </c>
    </row>
    <row r="692" spans="1:3" ht="30" x14ac:dyDescent="0.25">
      <c r="A692" s="10"/>
      <c r="B692" s="15" t="s">
        <v>160</v>
      </c>
      <c r="C692" s="16">
        <v>3200</v>
      </c>
    </row>
    <row r="693" spans="1:3" ht="15" x14ac:dyDescent="0.25">
      <c r="A693" s="10"/>
      <c r="B693" s="15" t="s">
        <v>8</v>
      </c>
      <c r="C693" s="16">
        <v>62000</v>
      </c>
    </row>
    <row r="694" spans="1:3" ht="30" x14ac:dyDescent="0.25">
      <c r="A694" s="10"/>
      <c r="B694" s="15" t="s">
        <v>59</v>
      </c>
      <c r="C694" s="16">
        <f>IFERROR(ROUND(C695, 2), 0)</f>
        <v>84500</v>
      </c>
    </row>
    <row r="695" spans="1:3" ht="30" x14ac:dyDescent="0.25">
      <c r="A695" s="10"/>
      <c r="B695" s="15" t="s">
        <v>2</v>
      </c>
      <c r="C695" s="16">
        <v>84500</v>
      </c>
    </row>
    <row r="696" spans="1:3" ht="31.5" x14ac:dyDescent="0.25">
      <c r="A696" s="17" t="s">
        <v>242</v>
      </c>
      <c r="B696" s="11" t="s">
        <v>243</v>
      </c>
      <c r="C696" s="12">
        <f>IFERROR(ROUND(C697, 2), 0)</f>
        <v>214400</v>
      </c>
    </row>
    <row r="697" spans="1:3" ht="29.25" x14ac:dyDescent="0.25">
      <c r="A697" s="10"/>
      <c r="B697" s="13" t="s">
        <v>30</v>
      </c>
      <c r="C697" s="14">
        <f>IFERROR(ROUND(C698+C700, 2), 0)</f>
        <v>214400</v>
      </c>
    </row>
    <row r="698" spans="1:3" ht="30" x14ac:dyDescent="0.25">
      <c r="A698" s="10"/>
      <c r="B698" s="15" t="s">
        <v>190</v>
      </c>
      <c r="C698" s="16">
        <f>IFERROR(ROUND(C699, 2), 0)</f>
        <v>1800</v>
      </c>
    </row>
    <row r="699" spans="1:3" ht="30" x14ac:dyDescent="0.25">
      <c r="A699" s="10"/>
      <c r="B699" s="15" t="s">
        <v>2</v>
      </c>
      <c r="C699" s="16">
        <v>1800</v>
      </c>
    </row>
    <row r="700" spans="1:3" ht="30" x14ac:dyDescent="0.25">
      <c r="A700" s="10"/>
      <c r="B700" s="15" t="s">
        <v>191</v>
      </c>
      <c r="C700" s="16">
        <f>IFERROR(ROUND(SUM(C701:C703), 2), 0)</f>
        <v>212600</v>
      </c>
    </row>
    <row r="701" spans="1:3" ht="30" x14ac:dyDescent="0.25">
      <c r="A701" s="10"/>
      <c r="B701" s="15" t="s">
        <v>2</v>
      </c>
      <c r="C701" s="16">
        <v>116000</v>
      </c>
    </row>
    <row r="702" spans="1:3" ht="15" x14ac:dyDescent="0.25">
      <c r="A702" s="10"/>
      <c r="B702" s="15" t="s">
        <v>5</v>
      </c>
      <c r="C702" s="16">
        <v>11500</v>
      </c>
    </row>
    <row r="703" spans="1:3" ht="15" x14ac:dyDescent="0.25">
      <c r="A703" s="10"/>
      <c r="B703" s="15" t="s">
        <v>35</v>
      </c>
      <c r="C703" s="16">
        <v>85100</v>
      </c>
    </row>
    <row r="704" spans="1:3" x14ac:dyDescent="0.25">
      <c r="A704" s="17" t="s">
        <v>244</v>
      </c>
      <c r="B704" s="11" t="s">
        <v>192</v>
      </c>
      <c r="C704" s="12">
        <f>IFERROR(ROUND(C705, 2), 0)</f>
        <v>102400</v>
      </c>
    </row>
    <row r="705" spans="1:3" ht="29.25" x14ac:dyDescent="0.25">
      <c r="A705" s="10"/>
      <c r="B705" s="13" t="s">
        <v>250</v>
      </c>
      <c r="C705" s="14">
        <f>IFERROR(ROUND(C706, 2), 0)</f>
        <v>102400</v>
      </c>
    </row>
    <row r="706" spans="1:3" ht="30" x14ac:dyDescent="0.25">
      <c r="A706" s="10"/>
      <c r="B706" s="15" t="s">
        <v>193</v>
      </c>
      <c r="C706" s="16">
        <f>IFERROR(ROUND(SUM(C707:C710), 2), 0)</f>
        <v>102400</v>
      </c>
    </row>
    <row r="707" spans="1:3" ht="30" x14ac:dyDescent="0.25">
      <c r="A707" s="10"/>
      <c r="B707" s="15" t="s">
        <v>2</v>
      </c>
      <c r="C707" s="16">
        <v>99800</v>
      </c>
    </row>
    <row r="708" spans="1:3" ht="15" x14ac:dyDescent="0.25">
      <c r="A708" s="10"/>
      <c r="B708" s="15" t="s">
        <v>3</v>
      </c>
      <c r="C708" s="16">
        <v>1900</v>
      </c>
    </row>
    <row r="709" spans="1:3" ht="15" x14ac:dyDescent="0.25">
      <c r="A709" s="10"/>
      <c r="B709" s="15" t="s">
        <v>5</v>
      </c>
      <c r="C709" s="16">
        <v>600</v>
      </c>
    </row>
    <row r="710" spans="1:3" ht="15" customHeight="1" x14ac:dyDescent="0.25">
      <c r="A710" s="10"/>
      <c r="B710" s="15" t="s">
        <v>6</v>
      </c>
      <c r="C710" s="16">
        <v>100</v>
      </c>
    </row>
    <row r="711" spans="1:3" x14ac:dyDescent="0.25">
      <c r="A711" s="17" t="s">
        <v>245</v>
      </c>
      <c r="B711" s="11" t="s">
        <v>246</v>
      </c>
      <c r="C711" s="12">
        <f>IFERROR(ROUND(C712, 2), 0)</f>
        <v>562100</v>
      </c>
    </row>
    <row r="712" spans="1:3" ht="29.25" x14ac:dyDescent="0.25">
      <c r="A712" s="10"/>
      <c r="B712" s="13" t="s">
        <v>124</v>
      </c>
      <c r="C712" s="14">
        <f>IFERROR(ROUND(C713+C715, 2), 0)</f>
        <v>562100</v>
      </c>
    </row>
    <row r="713" spans="1:3" ht="30" x14ac:dyDescent="0.25">
      <c r="A713" s="10"/>
      <c r="B713" s="15" t="s">
        <v>194</v>
      </c>
      <c r="C713" s="16">
        <f>IFERROR(ROUND(C714, 2), 0)</f>
        <v>561100</v>
      </c>
    </row>
    <row r="714" spans="1:3" ht="30" x14ac:dyDescent="0.25">
      <c r="A714" s="10"/>
      <c r="B714" s="15" t="s">
        <v>48</v>
      </c>
      <c r="C714" s="16">
        <v>561100</v>
      </c>
    </row>
    <row r="715" spans="1:3" ht="15" x14ac:dyDescent="0.25">
      <c r="A715" s="10"/>
      <c r="B715" s="15" t="s">
        <v>195</v>
      </c>
      <c r="C715" s="16">
        <f>IFERROR(ROUND(C716, 2), 0)</f>
        <v>1000</v>
      </c>
    </row>
    <row r="716" spans="1:3" ht="30" x14ac:dyDescent="0.25">
      <c r="A716" s="10"/>
      <c r="B716" s="15" t="s">
        <v>2</v>
      </c>
      <c r="C716" s="16">
        <v>1000</v>
      </c>
    </row>
    <row r="717" spans="1:3" ht="31.5" x14ac:dyDescent="0.25">
      <c r="A717" s="17" t="s">
        <v>247</v>
      </c>
      <c r="B717" s="11" t="s">
        <v>206</v>
      </c>
      <c r="C717" s="12">
        <f>IFERROR(ROUND(C718, 2), 0)</f>
        <v>373500</v>
      </c>
    </row>
    <row r="718" spans="1:3" ht="15" x14ac:dyDescent="0.25">
      <c r="A718" s="10"/>
      <c r="B718" s="13" t="s">
        <v>13</v>
      </c>
      <c r="C718" s="14">
        <f>IFERROR(ROUND(C719, 2), 0)</f>
        <v>373500</v>
      </c>
    </row>
    <row r="719" spans="1:3" ht="30" x14ac:dyDescent="0.25">
      <c r="A719" s="10"/>
      <c r="B719" s="15" t="s">
        <v>196</v>
      </c>
      <c r="C719" s="16">
        <f>IFERROR(ROUND(C720, 2), 0)</f>
        <v>373500</v>
      </c>
    </row>
    <row r="720" spans="1:3" ht="30" x14ac:dyDescent="0.25">
      <c r="A720" s="10"/>
      <c r="B720" s="15" t="s">
        <v>2</v>
      </c>
      <c r="C720" s="16">
        <v>373500</v>
      </c>
    </row>
    <row r="721" spans="1:3" x14ac:dyDescent="0.25">
      <c r="A721" s="10"/>
      <c r="B721" s="23" t="s">
        <v>197</v>
      </c>
      <c r="C721" s="24">
        <f>IFERROR(ROUND(C9+C17+C26+C51+C73+C96+C119+C143+C168+C191+C195+C446+C470+C488+C503+C522+C545+C552+C561+C582+C600+C621+C642+C663+C673+C696+C704+C711+C717, 2), 0)</f>
        <v>44351200</v>
      </c>
    </row>
    <row r="722" spans="1:3" ht="15.75" customHeight="1" x14ac:dyDescent="0.25">
      <c r="A722" s="29" t="s">
        <v>248</v>
      </c>
      <c r="B722" s="29"/>
      <c r="C722" s="29"/>
    </row>
  </sheetData>
  <mergeCells count="5">
    <mergeCell ref="B1:C1"/>
    <mergeCell ref="B2:C2"/>
    <mergeCell ref="B3:C3"/>
    <mergeCell ref="A5:C5"/>
    <mergeCell ref="A722:C722"/>
  </mergeCells>
  <printOptions horizontalCentered="1"/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ASIGNAVIMAI_2026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Nijolė Mackevičienė</cp:lastModifiedBy>
  <cp:lastPrinted>2026-02-02T09:57:26Z</cp:lastPrinted>
  <dcterms:created xsi:type="dcterms:W3CDTF">2026-02-01T17:00:33Z</dcterms:created>
  <dcterms:modified xsi:type="dcterms:W3CDTF">2026-02-03T14:40:34Z</dcterms:modified>
</cp:coreProperties>
</file>